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65" windowWidth="15195" windowHeight="7065" activeTab="3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5" r:id="rId5"/>
    <sheet name="прил.7 (15-16г)" sheetId="10" r:id="rId6"/>
    <sheet name="прил.6(2014)" sheetId="6" r:id="rId7"/>
    <sheet name="прил.8(2014) РП,ЦС,ВР" sheetId="12" r:id="rId8"/>
    <sheet name="прил.9 (15-16г) РП,ЦС,ВР" sheetId="13" r:id="rId9"/>
    <sheet name="прил.10(2014) ЦП" sheetId="14" r:id="rId10"/>
    <sheet name="прил.11(2015-16) ЦП " sheetId="15" r:id="rId11"/>
    <sheet name="прил.12 заим" sheetId="8" r:id="rId12"/>
    <sheet name="прил13.гар." sheetId="9" r:id="rId13"/>
  </sheets>
  <calcPr calcId="145621" calcOnSave="0"/>
</workbook>
</file>

<file path=xl/calcChain.xml><?xml version="1.0" encoding="utf-8"?>
<calcChain xmlns="http://schemas.openxmlformats.org/spreadsheetml/2006/main">
  <c r="H24" i="15" l="1"/>
  <c r="G24" i="15"/>
  <c r="G24" i="14"/>
  <c r="H57" i="13"/>
  <c r="G57" i="13"/>
  <c r="G58" i="12"/>
  <c r="I61" i="10"/>
  <c r="H61" i="10"/>
  <c r="H62" i="6"/>
  <c r="D10" i="1" l="1"/>
  <c r="D11" i="1"/>
  <c r="D14" i="1"/>
  <c r="G121" i="12" l="1"/>
  <c r="H125" i="6" l="1"/>
  <c r="H31" i="6"/>
  <c r="H30" i="6" s="1"/>
  <c r="F39" i="5"/>
  <c r="F37" i="5"/>
  <c r="G34" i="15" l="1"/>
  <c r="G48" i="15"/>
  <c r="G47" i="15" s="1"/>
  <c r="G46" i="15" s="1"/>
  <c r="G56" i="15"/>
  <c r="G53" i="15"/>
  <c r="G52" i="15" s="1"/>
  <c r="G51" i="15" s="1"/>
  <c r="G43" i="15"/>
  <c r="G39" i="15"/>
  <c r="G41" i="15"/>
  <c r="G36" i="15"/>
  <c r="G32" i="15"/>
  <c r="G30" i="15"/>
  <c r="G27" i="15"/>
  <c r="G25" i="15"/>
  <c r="G22" i="15"/>
  <c r="G20" i="15"/>
  <c r="G19" i="15" s="1"/>
  <c r="G17" i="15"/>
  <c r="G15" i="15"/>
  <c r="G13" i="15"/>
  <c r="G11" i="15"/>
  <c r="G10" i="15" s="1"/>
  <c r="H56" i="15"/>
  <c r="H53" i="15"/>
  <c r="H52" i="15" s="1"/>
  <c r="H51" i="15" s="1"/>
  <c r="H48" i="15"/>
  <c r="H47" i="15" s="1"/>
  <c r="H46" i="15" s="1"/>
  <c r="H43" i="15"/>
  <c r="H41" i="15"/>
  <c r="H38" i="15" s="1"/>
  <c r="H39" i="15"/>
  <c r="H36" i="15"/>
  <c r="H34" i="15"/>
  <c r="H32" i="15"/>
  <c r="H30" i="15"/>
  <c r="H29" i="15" s="1"/>
  <c r="H27" i="15"/>
  <c r="H25" i="15"/>
  <c r="H22" i="15"/>
  <c r="H20" i="15"/>
  <c r="H19" i="15" s="1"/>
  <c r="H17" i="15"/>
  <c r="H15" i="15"/>
  <c r="H13" i="15"/>
  <c r="H11" i="15"/>
  <c r="G41" i="14"/>
  <c r="G39" i="14"/>
  <c r="G36" i="14"/>
  <c r="G34" i="14"/>
  <c r="G32" i="14"/>
  <c r="G30" i="14"/>
  <c r="G27" i="14"/>
  <c r="G25" i="14"/>
  <c r="H9" i="15" l="1"/>
  <c r="H10" i="15"/>
  <c r="G38" i="15"/>
  <c r="G29" i="15"/>
  <c r="G45" i="15"/>
  <c r="H45" i="15"/>
  <c r="G29" i="14"/>
  <c r="G38" i="14"/>
  <c r="G22" i="14"/>
  <c r="G20" i="14"/>
  <c r="G17" i="14"/>
  <c r="G15" i="14"/>
  <c r="G13" i="14"/>
  <c r="G11" i="14"/>
  <c r="G56" i="14"/>
  <c r="G53" i="14"/>
  <c r="G52" i="14" s="1"/>
  <c r="G51" i="14" s="1"/>
  <c r="G48" i="14"/>
  <c r="G47" i="14" s="1"/>
  <c r="G46" i="14" s="1"/>
  <c r="G45" i="14" s="1"/>
  <c r="G43" i="14"/>
  <c r="G19" i="13"/>
  <c r="G18" i="13" s="1"/>
  <c r="G17" i="13" s="1"/>
  <c r="G16" i="13" s="1"/>
  <c r="H19" i="13"/>
  <c r="H18" i="13" s="1"/>
  <c r="H17" i="13" s="1"/>
  <c r="H16" i="13" s="1"/>
  <c r="H13" i="13"/>
  <c r="G13" i="13"/>
  <c r="H12" i="13"/>
  <c r="G12" i="13"/>
  <c r="H11" i="13"/>
  <c r="G11" i="13"/>
  <c r="H10" i="13"/>
  <c r="G10" i="13"/>
  <c r="H118" i="13"/>
  <c r="G118" i="13"/>
  <c r="H117" i="13"/>
  <c r="G117" i="13"/>
  <c r="H116" i="13"/>
  <c r="G116" i="13"/>
  <c r="H115" i="13"/>
  <c r="G115" i="13"/>
  <c r="H113" i="13"/>
  <c r="G113" i="13"/>
  <c r="H112" i="13"/>
  <c r="G112" i="13"/>
  <c r="H111" i="13"/>
  <c r="G111" i="13"/>
  <c r="H108" i="13"/>
  <c r="G108" i="13"/>
  <c r="H107" i="13"/>
  <c r="G107" i="13"/>
  <c r="H106" i="13"/>
  <c r="G106" i="13"/>
  <c r="H103" i="13"/>
  <c r="G103" i="13"/>
  <c r="H102" i="13"/>
  <c r="G102" i="13"/>
  <c r="H101" i="13"/>
  <c r="G101" i="13"/>
  <c r="H100" i="13"/>
  <c r="G100" i="13"/>
  <c r="H99" i="13"/>
  <c r="G99" i="13"/>
  <c r="H97" i="13"/>
  <c r="G97" i="13"/>
  <c r="H95" i="13"/>
  <c r="G95" i="13"/>
  <c r="H93" i="13"/>
  <c r="G93" i="13"/>
  <c r="H91" i="13"/>
  <c r="G91" i="13"/>
  <c r="H90" i="13"/>
  <c r="G90" i="13"/>
  <c r="H89" i="13"/>
  <c r="G89" i="13"/>
  <c r="H88" i="13"/>
  <c r="G88" i="13"/>
  <c r="H86" i="13"/>
  <c r="G86" i="13"/>
  <c r="H84" i="13"/>
  <c r="G84" i="13"/>
  <c r="G83" i="13" s="1"/>
  <c r="G82" i="13" s="1"/>
  <c r="G81" i="13" s="1"/>
  <c r="G80" i="13" s="1"/>
  <c r="H78" i="13"/>
  <c r="G78" i="13"/>
  <c r="H76" i="13"/>
  <c r="G76" i="13"/>
  <c r="H74" i="13"/>
  <c r="G74" i="13"/>
  <c r="H72" i="13"/>
  <c r="G72" i="13"/>
  <c r="H71" i="13"/>
  <c r="G71" i="13"/>
  <c r="G70" i="13" s="1"/>
  <c r="G69" i="13" s="1"/>
  <c r="H70" i="13"/>
  <c r="H69" i="13" s="1"/>
  <c r="H67" i="13"/>
  <c r="G67" i="13"/>
  <c r="H65" i="13"/>
  <c r="G65" i="13"/>
  <c r="G64" i="13" s="1"/>
  <c r="G63" i="13" s="1"/>
  <c r="G62" i="13" s="1"/>
  <c r="H60" i="13"/>
  <c r="G60" i="13"/>
  <c r="H58" i="13"/>
  <c r="G58" i="13"/>
  <c r="G56" i="13" s="1"/>
  <c r="G55" i="13" s="1"/>
  <c r="H56" i="13"/>
  <c r="H55" i="13" s="1"/>
  <c r="H51" i="13"/>
  <c r="G51" i="13"/>
  <c r="G50" i="13" s="1"/>
  <c r="G49" i="13" s="1"/>
  <c r="H50" i="13"/>
  <c r="H49" i="13" s="1"/>
  <c r="H46" i="13"/>
  <c r="G46" i="13"/>
  <c r="H43" i="13"/>
  <c r="G43" i="13"/>
  <c r="H42" i="13"/>
  <c r="G42" i="13"/>
  <c r="H41" i="13"/>
  <c r="G41" i="13"/>
  <c r="H40" i="13"/>
  <c r="G40" i="13"/>
  <c r="H38" i="13"/>
  <c r="H37" i="13" s="1"/>
  <c r="H36" i="13" s="1"/>
  <c r="G38" i="13"/>
  <c r="G37" i="13" s="1"/>
  <c r="G36" i="13" s="1"/>
  <c r="H34" i="13"/>
  <c r="G34" i="13"/>
  <c r="G33" i="13" s="1"/>
  <c r="H33" i="13"/>
  <c r="H28" i="13"/>
  <c r="G28" i="13"/>
  <c r="G27" i="13" s="1"/>
  <c r="G26" i="13" s="1"/>
  <c r="H27" i="13"/>
  <c r="H26" i="13" s="1"/>
  <c r="H24" i="13"/>
  <c r="G24" i="13"/>
  <c r="G23" i="13" s="1"/>
  <c r="H23" i="13"/>
  <c r="G19" i="12"/>
  <c r="G18" i="12" s="1"/>
  <c r="G17" i="12" s="1"/>
  <c r="G16" i="12" s="1"/>
  <c r="G13" i="12"/>
  <c r="G12" i="12" s="1"/>
  <c r="G11" i="12" s="1"/>
  <c r="G10" i="12" s="1"/>
  <c r="G119" i="12"/>
  <c r="G118" i="12" s="1"/>
  <c r="G117" i="12" s="1"/>
  <c r="G116" i="12" s="1"/>
  <c r="G114" i="12"/>
  <c r="G113" i="12" s="1"/>
  <c r="G112" i="12" s="1"/>
  <c r="G109" i="12"/>
  <c r="G108" i="12" s="1"/>
  <c r="G107" i="12" s="1"/>
  <c r="G104" i="12"/>
  <c r="G103" i="12" s="1"/>
  <c r="G102" i="12" s="1"/>
  <c r="G98" i="12"/>
  <c r="G96" i="12"/>
  <c r="G94" i="12"/>
  <c r="G92" i="12"/>
  <c r="G87" i="12"/>
  <c r="G85" i="12"/>
  <c r="G79" i="12"/>
  <c r="G77" i="12"/>
  <c r="G75" i="12"/>
  <c r="G73" i="12"/>
  <c r="G68" i="12"/>
  <c r="G66" i="12"/>
  <c r="G61" i="12"/>
  <c r="G59" i="12"/>
  <c r="G52" i="12"/>
  <c r="G51" i="12" s="1"/>
  <c r="G50" i="12" s="1"/>
  <c r="G47" i="12"/>
  <c r="G44" i="12"/>
  <c r="G43" i="12" s="1"/>
  <c r="G42" i="12" s="1"/>
  <c r="G39" i="12"/>
  <c r="G38" i="12" s="1"/>
  <c r="G37" i="12" s="1"/>
  <c r="G35" i="12"/>
  <c r="G34" i="12" s="1"/>
  <c r="G28" i="12"/>
  <c r="G24" i="12"/>
  <c r="G23" i="12" s="1"/>
  <c r="H59" i="15" l="1"/>
  <c r="G9" i="15"/>
  <c r="G27" i="12"/>
  <c r="G26" i="12" s="1"/>
  <c r="G22" i="12" s="1"/>
  <c r="G59" i="15"/>
  <c r="G19" i="14"/>
  <c r="G10" i="14"/>
  <c r="G9" i="14" s="1"/>
  <c r="G59" i="14" s="1"/>
  <c r="G54" i="13"/>
  <c r="H64" i="13"/>
  <c r="H63" i="13" s="1"/>
  <c r="H62" i="13" s="1"/>
  <c r="H83" i="13"/>
  <c r="H82" i="13" s="1"/>
  <c r="H81" i="13" s="1"/>
  <c r="H80" i="13" s="1"/>
  <c r="H54" i="13"/>
  <c r="H22" i="13"/>
  <c r="H9" i="13" s="1"/>
  <c r="G22" i="13"/>
  <c r="G65" i="12"/>
  <c r="G64" i="12" s="1"/>
  <c r="G63" i="12" s="1"/>
  <c r="G91" i="12"/>
  <c r="G90" i="12" s="1"/>
  <c r="G89" i="12" s="1"/>
  <c r="G101" i="12"/>
  <c r="G100" i="12" s="1"/>
  <c r="G57" i="12"/>
  <c r="G56" i="12" s="1"/>
  <c r="G41" i="12"/>
  <c r="G72" i="12"/>
  <c r="G71" i="12" s="1"/>
  <c r="G70" i="12" s="1"/>
  <c r="G84" i="12"/>
  <c r="G83" i="12" s="1"/>
  <c r="G82" i="12" s="1"/>
  <c r="G81" i="12" s="1"/>
  <c r="F38" i="5"/>
  <c r="G30" i="4"/>
  <c r="F30" i="4"/>
  <c r="E30" i="4"/>
  <c r="G9" i="5"/>
  <c r="G37" i="5" s="1"/>
  <c r="G38" i="5" s="1"/>
  <c r="F9" i="5"/>
  <c r="G9" i="12" l="1"/>
  <c r="H120" i="13"/>
  <c r="H121" i="13" s="1"/>
  <c r="H122" i="13" s="1"/>
  <c r="G9" i="13"/>
  <c r="G120" i="13" s="1"/>
  <c r="G121" i="13" s="1"/>
  <c r="G122" i="13" s="1"/>
  <c r="G55" i="12"/>
  <c r="G124" i="12" s="1"/>
  <c r="I37" i="10"/>
  <c r="I107" i="10"/>
  <c r="I106" i="10" s="1"/>
  <c r="I105" i="10" s="1"/>
  <c r="H122" i="10"/>
  <c r="H121" i="10" s="1"/>
  <c r="H120" i="10" s="1"/>
  <c r="H119" i="10" s="1"/>
  <c r="H117" i="10"/>
  <c r="H116" i="10" s="1"/>
  <c r="H115" i="10" s="1"/>
  <c r="H112" i="10"/>
  <c r="H111" i="10" s="1"/>
  <c r="H110" i="10" s="1"/>
  <c r="H107" i="10"/>
  <c r="H106" i="10" s="1"/>
  <c r="H105" i="10" s="1"/>
  <c r="H101" i="10"/>
  <c r="H99" i="10"/>
  <c r="H97" i="10"/>
  <c r="H95" i="10"/>
  <c r="H90" i="10"/>
  <c r="H88" i="10"/>
  <c r="H82" i="10"/>
  <c r="H80" i="10"/>
  <c r="H78" i="10"/>
  <c r="H76" i="10"/>
  <c r="H71" i="10"/>
  <c r="H69" i="10"/>
  <c r="H68" i="10"/>
  <c r="H67" i="10" s="1"/>
  <c r="H66" i="10" s="1"/>
  <c r="H64" i="10"/>
  <c r="H62" i="10"/>
  <c r="H60" i="10" s="1"/>
  <c r="H59" i="10" s="1"/>
  <c r="H58" i="10" s="1"/>
  <c r="H55" i="10"/>
  <c r="H54" i="10" s="1"/>
  <c r="H53" i="10" s="1"/>
  <c r="H50" i="10"/>
  <c r="H47" i="10"/>
  <c r="H46" i="10" s="1"/>
  <c r="H45" i="10" s="1"/>
  <c r="H41" i="10"/>
  <c r="H40" i="10" s="1"/>
  <c r="H39" i="10" s="1"/>
  <c r="H37" i="10"/>
  <c r="H36" i="10" s="1"/>
  <c r="H31" i="10"/>
  <c r="H30" i="10" s="1"/>
  <c r="H29" i="10" s="1"/>
  <c r="H27" i="10"/>
  <c r="H26" i="10" s="1"/>
  <c r="H22" i="10"/>
  <c r="H21" i="10" s="1"/>
  <c r="H20" i="10" s="1"/>
  <c r="H19" i="10" s="1"/>
  <c r="H15" i="10"/>
  <c r="H14" i="10" s="1"/>
  <c r="H13" i="10" s="1"/>
  <c r="H12" i="10" s="1"/>
  <c r="I122" i="10"/>
  <c r="I121" i="10" s="1"/>
  <c r="I120" i="10" s="1"/>
  <c r="I119" i="10" s="1"/>
  <c r="I117" i="10"/>
  <c r="I116" i="10" s="1"/>
  <c r="I115" i="10" s="1"/>
  <c r="I112" i="10"/>
  <c r="I111" i="10" s="1"/>
  <c r="I110" i="10" s="1"/>
  <c r="I101" i="10"/>
  <c r="I99" i="10"/>
  <c r="I97" i="10"/>
  <c r="I95" i="10"/>
  <c r="I94" i="10" s="1"/>
  <c r="I93" i="10" s="1"/>
  <c r="I92" i="10" s="1"/>
  <c r="I90" i="10"/>
  <c r="I88" i="10"/>
  <c r="I82" i="10"/>
  <c r="I80" i="10"/>
  <c r="I78" i="10"/>
  <c r="I76" i="10"/>
  <c r="I75" i="10" s="1"/>
  <c r="I74" i="10" s="1"/>
  <c r="I73" i="10" s="1"/>
  <c r="I71" i="10"/>
  <c r="I69" i="10"/>
  <c r="I68" i="10" s="1"/>
  <c r="I67" i="10" s="1"/>
  <c r="I66" i="10" s="1"/>
  <c r="I64" i="10"/>
  <c r="I62" i="10"/>
  <c r="I60" i="10" s="1"/>
  <c r="I59" i="10" s="1"/>
  <c r="I58" i="10" s="1"/>
  <c r="I55" i="10"/>
  <c r="I54" i="10" s="1"/>
  <c r="I53" i="10" s="1"/>
  <c r="I50" i="10"/>
  <c r="I47" i="10"/>
  <c r="I46" i="10" s="1"/>
  <c r="I45" i="10" s="1"/>
  <c r="I41" i="10"/>
  <c r="I40" i="10" s="1"/>
  <c r="I39" i="10" s="1"/>
  <c r="I36" i="10"/>
  <c r="I31" i="10"/>
  <c r="I30" i="10" s="1"/>
  <c r="I29" i="10" s="1"/>
  <c r="I27" i="10"/>
  <c r="I26" i="10" s="1"/>
  <c r="I22" i="10"/>
  <c r="I21" i="10" s="1"/>
  <c r="I20" i="10" s="1"/>
  <c r="I19" i="10" s="1"/>
  <c r="I15" i="10"/>
  <c r="I14" i="10" s="1"/>
  <c r="I13" i="10" s="1"/>
  <c r="I12" i="10" s="1"/>
  <c r="H75" i="10" l="1"/>
  <c r="H74" i="10" s="1"/>
  <c r="H73" i="10" s="1"/>
  <c r="H94" i="10"/>
  <c r="H93" i="10" s="1"/>
  <c r="H92" i="10" s="1"/>
  <c r="I104" i="10"/>
  <c r="I103" i="10" s="1"/>
  <c r="H104" i="10"/>
  <c r="H103" i="10" s="1"/>
  <c r="I87" i="10"/>
  <c r="I86" i="10" s="1"/>
  <c r="I85" i="10" s="1"/>
  <c r="I84" i="10" s="1"/>
  <c r="H87" i="10"/>
  <c r="H86" i="10" s="1"/>
  <c r="H85" i="10" s="1"/>
  <c r="H84" i="10" s="1"/>
  <c r="I43" i="10"/>
  <c r="H43" i="10"/>
  <c r="I25" i="10"/>
  <c r="H25" i="10"/>
  <c r="H10" i="10" s="1"/>
  <c r="H9" i="10" s="1"/>
  <c r="H124" i="10" s="1"/>
  <c r="H125" i="10" s="1"/>
  <c r="I10" i="10" l="1"/>
  <c r="I9" i="10" s="1"/>
  <c r="I124" i="10" s="1"/>
  <c r="I125" i="10" s="1"/>
  <c r="H113" i="6"/>
  <c r="H51" i="6"/>
  <c r="H38" i="6"/>
  <c r="H37" i="6" s="1"/>
  <c r="H29" i="6"/>
  <c r="H48" i="6"/>
  <c r="H47" i="6" s="1"/>
  <c r="H46" i="6" s="1"/>
  <c r="H44" i="6" s="1"/>
  <c r="H108" i="6" l="1"/>
  <c r="H27" i="6"/>
  <c r="H26" i="6" s="1"/>
  <c r="H25" i="6" s="1"/>
  <c r="H123" i="6" l="1"/>
  <c r="H122" i="6" s="1"/>
  <c r="H121" i="6" s="1"/>
  <c r="H120" i="6" s="1"/>
  <c r="H118" i="6"/>
  <c r="H117" i="6" s="1"/>
  <c r="H116" i="6" s="1"/>
  <c r="H107" i="6"/>
  <c r="H106" i="6" s="1"/>
  <c r="H112" i="6"/>
  <c r="H111" i="6" s="1"/>
  <c r="H100" i="6"/>
  <c r="H96" i="6"/>
  <c r="H98" i="6"/>
  <c r="H102" i="6"/>
  <c r="H89" i="6"/>
  <c r="H91" i="6"/>
  <c r="H77" i="6"/>
  <c r="H79" i="6"/>
  <c r="H81" i="6"/>
  <c r="H83" i="6"/>
  <c r="H105" i="6" l="1"/>
  <c r="H104" i="6" s="1"/>
  <c r="H76" i="6"/>
  <c r="H75" i="6" s="1"/>
  <c r="H74" i="6" s="1"/>
  <c r="H88" i="6"/>
  <c r="H87" i="6" s="1"/>
  <c r="H86" i="6" s="1"/>
  <c r="H95" i="6"/>
  <c r="H94" i="6" s="1"/>
  <c r="H93" i="6" s="1"/>
  <c r="H70" i="6"/>
  <c r="H72" i="6"/>
  <c r="H85" i="6" l="1"/>
  <c r="H69" i="6"/>
  <c r="H68" i="6" s="1"/>
  <c r="H67" i="6" s="1"/>
  <c r="H63" i="6"/>
  <c r="H65" i="6"/>
  <c r="H56" i="6"/>
  <c r="H55" i="6" s="1"/>
  <c r="H54" i="6" s="1"/>
  <c r="H42" i="6"/>
  <c r="H41" i="6" s="1"/>
  <c r="H40" i="6" s="1"/>
  <c r="H61" i="6" l="1"/>
  <c r="H60" i="6" s="1"/>
  <c r="H59" i="6" s="1"/>
  <c r="H22" i="6"/>
  <c r="H21" i="6" s="1"/>
  <c r="H20" i="6" s="1"/>
  <c r="H19" i="6" s="1"/>
  <c r="H15" i="6"/>
  <c r="H14" i="6" s="1"/>
  <c r="H13" i="6" s="1"/>
  <c r="H12" i="6" s="1"/>
  <c r="G34" i="5"/>
  <c r="F34" i="5"/>
  <c r="E34" i="5"/>
  <c r="E32" i="5"/>
  <c r="E30" i="5"/>
  <c r="G25" i="5"/>
  <c r="F25" i="5"/>
  <c r="E25" i="5"/>
  <c r="G22" i="5"/>
  <c r="F22" i="5"/>
  <c r="E22" i="5"/>
  <c r="E18" i="5"/>
  <c r="G16" i="5"/>
  <c r="F16" i="5"/>
  <c r="E16" i="5"/>
  <c r="E9" i="5"/>
  <c r="G24" i="4"/>
  <c r="F24" i="4"/>
  <c r="E24" i="4"/>
  <c r="E37" i="4" s="1"/>
  <c r="G9" i="4"/>
  <c r="F9" i="4"/>
  <c r="E9" i="4"/>
  <c r="G31" i="4"/>
  <c r="F31" i="4"/>
  <c r="E31" i="4"/>
  <c r="H10" i="6" l="1"/>
  <c r="H128" i="6" s="1"/>
  <c r="E39" i="5"/>
  <c r="E37" i="5"/>
  <c r="G37" i="4"/>
  <c r="F37" i="4"/>
  <c r="G39" i="5"/>
</calcChain>
</file>

<file path=xl/sharedStrings.xml><?xml version="1.0" encoding="utf-8"?>
<sst xmlns="http://schemas.openxmlformats.org/spreadsheetml/2006/main" count="2318" uniqueCount="396">
  <si>
    <t>Код бюджетной классификации</t>
  </si>
  <si>
    <t>Наименование показателя</t>
  </si>
  <si>
    <t>2014 год</t>
  </si>
  <si>
    <t>2015 год</t>
  </si>
  <si>
    <t>014 01 00 00 00 00 0000 000</t>
  </si>
  <si>
    <t>Источники  внутреннего финансирования дефицита бюджета</t>
  </si>
  <si>
    <t>014 01 05 00 00 00 0000 000</t>
  </si>
  <si>
    <t>Изменение остатков средств на счетах по учету средств бюджета</t>
  </si>
  <si>
    <t>014 01 05 02 01 10 0000 510</t>
  </si>
  <si>
    <t>Увеличение прочих остатков денежных средств бюджета</t>
  </si>
  <si>
    <t>014 01 05 02 01 10 0000 610</t>
  </si>
  <si>
    <t>Уменьшение прочих  остатков денежных средств бюджета</t>
  </si>
  <si>
    <t>Приложение № 1</t>
  </si>
  <si>
    <t>Источники внутреннего финансирования дефицита бюджета Бархатовского сельсовета</t>
  </si>
  <si>
    <t>№ строки</t>
  </si>
  <si>
    <t>Код главного администратора</t>
  </si>
  <si>
    <t>Наименование кода бюджетной классификации</t>
  </si>
  <si>
    <t>Администрация Бархатовского сельсовета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</si>
  <si>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</si>
  <si>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сдачи в аренду имущества, находящегося в оперативном управлении органов управления поселений и созданных ими учреждений и в хозяйственном ведении муниципальных унитарных предприятий</t>
  </si>
  <si>
    <t>Прочие доходы от оказания платных услуг получателями средств бюджетов поселений и компенсации затрат государства бюджетов поселений</t>
  </si>
  <si>
    <t>Невыясненные поступления, зачисляемые в бюджеты поселений</t>
  </si>
  <si>
    <t>Прочие неналоговые доходы бюджетов поселений</t>
  </si>
  <si>
    <t>Возврат остатков субсидий и субвенций и иных межбюджетных трансфертов, имеющих целевое назначение, прошлых лет, из бюджетов поселений</t>
  </si>
  <si>
    <t>Дотации бюджетам поселений на выравнивание бюджетной обеспеченности( за счет краевых средств)</t>
  </si>
  <si>
    <t>Дотации бюджетам поселений на поддержку мер по обеспечению сбалансированности бюджетов</t>
  </si>
  <si>
    <t>Субвенции бюджетам на осуществление первичного воинского учета на территориях, где отсутствуют военные комиссариаты</t>
  </si>
  <si>
    <t>Прочие межбюджетные трансферты передаваемые бюджетам</t>
  </si>
  <si>
    <t>Субвенции бюджетам поселений на выполнение передаваемых полномочий субъектов Российской федерации</t>
  </si>
  <si>
    <t>Прочие безвозмездные поступления в бюджеты поселений от бюджетов муниципальных районов</t>
  </si>
  <si>
    <t>Прочие безвозмездные поступления в бюджеты поселений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</si>
  <si>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  суммы</t>
  </si>
  <si>
    <t>014</t>
  </si>
  <si>
    <t>01410804020011000110</t>
  </si>
  <si>
    <t>01411105035100000120</t>
  </si>
  <si>
    <t>01411303050100000130</t>
  </si>
  <si>
    <t>01411690050100000140</t>
  </si>
  <si>
    <t>01411701050100000180</t>
  </si>
  <si>
    <t>01411705050100000180</t>
  </si>
  <si>
    <t>01420201001100099151</t>
  </si>
  <si>
    <t>01420201001100098151</t>
  </si>
  <si>
    <t>Дотации бюджетам поселений на выравнивание бюджетной обеспеченности( за счет средств района)</t>
  </si>
  <si>
    <t>01420201003100000151</t>
  </si>
  <si>
    <t>01420203015100000151</t>
  </si>
  <si>
    <t>01420204999100000151</t>
  </si>
  <si>
    <t>01420203024100000151</t>
  </si>
  <si>
    <t>01420209054100000151</t>
  </si>
  <si>
    <t>01420705000100000180</t>
  </si>
  <si>
    <t>Совета депутатов</t>
  </si>
  <si>
    <t>Главный администратор доходов бюджета Бархатовского сельсовета Березовского района Красноярского края</t>
  </si>
  <si>
    <t xml:space="preserve">                                                                  к решению Бархатовского сельского</t>
  </si>
  <si>
    <t xml:space="preserve">                                                                  Приложение № 2</t>
  </si>
  <si>
    <t xml:space="preserve">                                                                  Совета депутатов</t>
  </si>
  <si>
    <t>Код по БКД</t>
  </si>
  <si>
    <t>Уменьшение прочих остатков денежных средств бюджета</t>
  </si>
  <si>
    <t>Главный администратор источников внутреннего финансирования дефицита местного бюджета</t>
  </si>
  <si>
    <t xml:space="preserve">                                                             Приложение №3</t>
  </si>
  <si>
    <t xml:space="preserve">                                                             к решению Бархатовского сельского</t>
  </si>
  <si>
    <t xml:space="preserve">                                                             Совета депутатов</t>
  </si>
  <si>
    <t xml:space="preserve">                  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</si>
  <si>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</si>
  <si>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 227.1 и 228 НК РФ</t>
  </si>
  <si>
    <t>Налог на доходы физических лиц, полученных от осуществления деятельности физическими лицами зарегистрированными в качестве индивидуальных предпринимателей, нотариусов, занимающихся частной практикой адвокатов учредивших адвокатские кабинеты и др. лиц занимающихся частной практикой в соответствии со ст. 227. НК РФ</t>
  </si>
  <si>
    <t>Налог на доходы физических лиц с доходов , полученных физическими лицами, не являющимися налоговыми резидентами РФ в соответствии со ст.228 НК РФ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</si>
  <si>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осуществляющие трудовую деятельность по найму у физ. лиц на основании патента в соответствии со ст.227.1 НК РФ</t>
  </si>
  <si>
    <t>Налог на имущество физических лиц, взимаемых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</si>
  <si>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пп1 п1 ст. 394 НК РФ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</si>
  <si>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пп.2, п.1 ст. 394 НК РФ и применяемым к объектам налогообложения, расположенным в границах поселений</t>
  </si>
  <si>
    <t>Единый сельскохозяйственный налог</t>
  </si>
  <si>
    <t>Земельный налог (по обязательствам возникшим до 1 января 2006 года)</t>
  </si>
  <si>
    <t>Неналоговые доходы</t>
  </si>
  <si>
    <t>Доходы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</si>
  <si>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Поступления от продажи земельных участков государственная собственность на которые не разграничена и которые расположены в границах поселений</t>
  </si>
  <si>
    <t>Безвозмездные поступления</t>
  </si>
  <si>
    <t>Дотации бюджетам поселений на выравнивание уровня бюджетной обеспеченности</t>
  </si>
  <si>
    <t>в том числе:  краевая</t>
  </si>
  <si>
    <t xml:space="preserve">                       районная</t>
  </si>
  <si>
    <t>Субвенция бюджетам поселений на осуществление полномочий по первичному воинскому учету на территориях, где отсутствуют военные комиссариаты</t>
  </si>
  <si>
    <t>ВСЕГО ДОХОДОВ:</t>
  </si>
  <si>
    <t>18210102010010000110</t>
  </si>
  <si>
    <t>18210102020010000110</t>
  </si>
  <si>
    <t>18210102030010000110</t>
  </si>
  <si>
    <t>18210102040010000110</t>
  </si>
  <si>
    <t>18210601030100000110</t>
  </si>
  <si>
    <t>18210606013100000110</t>
  </si>
  <si>
    <t>18210606023100000110</t>
  </si>
  <si>
    <t>18210503000010000110</t>
  </si>
  <si>
    <t>18210904053101000110</t>
  </si>
  <si>
    <t>01410804020010000110</t>
  </si>
  <si>
    <t>11511105013100000120</t>
  </si>
  <si>
    <t>11511406013100000430</t>
  </si>
  <si>
    <t>Приложение № 4</t>
  </si>
  <si>
    <t>к решению Бархатовского сельсовета</t>
  </si>
  <si>
    <t>Доходы местного бюджета Бархатовского сельсовета</t>
  </si>
  <si>
    <t>Наименование показателя бюджетной классификации</t>
  </si>
  <si>
    <t>Раздел, подраздел</t>
  </si>
  <si>
    <t>Сумма на 2014 год</t>
  </si>
  <si>
    <t>Общегосударственные вопросы</t>
  </si>
  <si>
    <t>Функционирование высшего должностного лица муниципального образования</t>
  </si>
  <si>
    <t>Функционирование законодательных (представительных) органов муниципального образования</t>
  </si>
  <si>
    <t>Функционирование местной администрации</t>
  </si>
  <si>
    <t>Резервный фонд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</si>
  <si>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</si>
  <si>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</si>
  <si>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</si>
  <si>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</si>
  <si>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оборона, противодействия экстремизму и терроризму</t>
  </si>
  <si>
    <t>Обеспечение пожарной безопасности</t>
  </si>
  <si>
    <t>Софинансирование ДЦП  «Обеспечение пожарной безопасности сельских населенных пунктов Красноярского края на 2011-2013 годы»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</si>
  <si>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</si>
  <si>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</si>
  <si>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</si>
  <si>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</si>
  <si>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</si>
  <si>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</si>
  <si>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Социальная политика</t>
  </si>
  <si>
    <t>Пенсионное обеспечение</t>
  </si>
  <si>
    <t>Условно утвержденные расходы</t>
  </si>
  <si>
    <t xml:space="preserve">                                                                                                                                                         </t>
  </si>
  <si>
    <t>0100</t>
  </si>
  <si>
    <t>0102</t>
  </si>
  <si>
    <t>0103</t>
  </si>
  <si>
    <t>0104</t>
  </si>
  <si>
    <t>0111</t>
  </si>
  <si>
    <t>0113</t>
  </si>
  <si>
    <t>0200</t>
  </si>
  <si>
    <t>0203</t>
  </si>
  <si>
    <t>0300</t>
  </si>
  <si>
    <t>0309</t>
  </si>
  <si>
    <t>0310</t>
  </si>
  <si>
    <t>0500</t>
  </si>
  <si>
    <t>0501</t>
  </si>
  <si>
    <t>0502</t>
  </si>
  <si>
    <t>0503</t>
  </si>
  <si>
    <t>0800</t>
  </si>
  <si>
    <t>0801</t>
  </si>
  <si>
    <t>Приложение № 5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</si>
  <si>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</si>
  <si>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</si>
  <si>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 подраздел</t>
  </si>
  <si>
    <t>Целевая статья</t>
  </si>
  <si>
    <t>Вид расходов</t>
  </si>
  <si>
    <t>Бархатовский сельский Совет депутатов</t>
  </si>
  <si>
    <t>Организация и осуществление мероприятий по гражданской обороне, защите населения и территории сельсовета от чрезвычайных ситуаций техногенного и природного характера</t>
  </si>
  <si>
    <t>Содержание мест захоронения</t>
  </si>
  <si>
    <t>ВСЕГО РАСХОДОВ</t>
  </si>
  <si>
    <t>МКУ «Централизованная бухгалтерия»</t>
  </si>
  <si>
    <t>Приложение № 6</t>
  </si>
  <si>
    <t>(рублей)</t>
  </si>
  <si>
    <t>2</t>
  </si>
  <si>
    <t>1102</t>
  </si>
  <si>
    <t>1001</t>
  </si>
  <si>
    <t>№ п/п</t>
  </si>
  <si>
    <t>Внутренние заимствования (привлечения/погашение)</t>
  </si>
  <si>
    <t>Государственные ценные бумаги</t>
  </si>
  <si>
    <t>размещение</t>
  </si>
  <si>
    <t>Погашение</t>
  </si>
  <si>
    <t>Кредиты кредитных организаций</t>
  </si>
  <si>
    <t>Получение</t>
  </si>
  <si>
    <t>погашение</t>
  </si>
  <si>
    <t>Бюджетные кредиты от других бюджетов бюджетной системы Российской Федерации</t>
  </si>
  <si>
    <t>получение</t>
  </si>
  <si>
    <t>Общий объем заимствований, направленных на покрытие дефицита местного бюджета и погашение государственных долговых обязательств</t>
  </si>
  <si>
    <t>Сумма на 2015 год</t>
  </si>
  <si>
    <t>1.1</t>
  </si>
  <si>
    <t>1.2</t>
  </si>
  <si>
    <t>2.1</t>
  </si>
  <si>
    <t>2.2</t>
  </si>
  <si>
    <t>3.1</t>
  </si>
  <si>
    <t>3.2</t>
  </si>
  <si>
    <t>4.1</t>
  </si>
  <si>
    <t>4.2</t>
  </si>
  <si>
    <t>Приложение № 9</t>
  </si>
  <si>
    <t>Приложение № 7</t>
  </si>
  <si>
    <t>Цели гарантирования</t>
  </si>
  <si>
    <t>Наименова-ние принципала</t>
  </si>
  <si>
    <t>Объем гарантий, руб.</t>
  </si>
  <si>
    <t>Наличие или отсутствие регрессивного требования</t>
  </si>
  <si>
    <t>1.1 Предоставление муниципальных гарантий Бархатовского сельсовета</t>
  </si>
  <si>
    <t>1.2  Исполнение муниципальных гарантий Бархатовского сельсовета</t>
  </si>
  <si>
    <t xml:space="preserve">                 Общий объем гарантий                                         0,0                0,0                 0,0</t>
  </si>
  <si>
    <t>в 2014 году и плановом периоде 2015 - 2016 годов</t>
  </si>
  <si>
    <t xml:space="preserve">     014 01 05 02 01 10 0000 510</t>
  </si>
  <si>
    <t>014 01 03 01 00 10 0000 710</t>
  </si>
  <si>
    <t xml:space="preserve">Получение  кредитов   от   других   бюджетов  бюджетной   системы  
Российской   Федерации бюджетами  поселений  в  валюте  Российской Федерации
</t>
  </si>
  <si>
    <t>014 01 03 01 00 10 0000 810</t>
  </si>
  <si>
    <t xml:space="preserve">Погашение бюджетами  поселений  кредитов  от других бюджетов
бюджетной системы Российской Федерации в валюте Российской 
 Федерации
</t>
  </si>
  <si>
    <t>2016 год</t>
  </si>
  <si>
    <t>01421805010100000151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</si>
  <si>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</si>
  <si>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поступления от денежных взысканий (Штрафов) и иных сумм  в возмещение ущерба, зачисляемые в бюджеты поселений</t>
  </si>
  <si>
    <t>01420805000100000180</t>
  </si>
  <si>
    <t>01411406025100000430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</si>
  <si>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</t>
  </si>
  <si>
    <t>01411402053100000410</t>
  </si>
  <si>
    <t>Доходы от реализации иного имущества, находящегося в 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</si>
  <si>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01421805010100000180</t>
  </si>
  <si>
    <t>Доходы бюджетов поселений от возврата бюджетными учреждениями остатков субсидий прошлых лет</t>
  </si>
  <si>
    <t>01411651040020000140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</si>
  <si>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</si>
  <si>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01420705020100000180</t>
  </si>
  <si>
    <t>Поступления от денежных пожертвований, предоставляемых физическими лицами получателям средств бюджетов поселений</t>
  </si>
  <si>
    <t>01420405020100000180</t>
  </si>
  <si>
    <t>Поступления от денежных пожертвований, предоставляемых негосударственными организациями получателям средств бюджетов поселений</t>
  </si>
  <si>
    <t>Получение  кредитов   от   других   бюджетов  бюджетной   системы  
Российской   Федерации бюджетами  поселений  в  валюте  Российской Федерации</t>
  </si>
  <si>
    <t>Погашение бюджетами  поселений  кредитов  от других бюджетов
бюджетной системы Российской Федерации в валюте Российской 
 Федерации</t>
  </si>
  <si>
    <t>18210302230010000110</t>
  </si>
  <si>
    <t>18210302240010000110</t>
  </si>
  <si>
    <t>18210302250010000110</t>
  </si>
  <si>
    <t>18210302260010000110</t>
  </si>
  <si>
    <t xml:space="preserve">Доходы от уплаты акцизов на дизельное топливо, зачисляемые в консолидированные бюджеты субъектов Российской Федерации
</t>
  </si>
  <si>
    <t xml:space="preserve"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
</t>
  </si>
  <si>
    <t xml:space="preserve"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
</t>
  </si>
  <si>
    <t xml:space="preserve"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
</t>
  </si>
  <si>
    <t>Распределение бюджетных ассигнований по разделам и подразделам бюджетной классификации расходов бюджетов Российской Федерации на 2014 год и плановый период 2015 - 2016 годов</t>
  </si>
  <si>
    <t>Сумма, на 2016 год</t>
  </si>
  <si>
    <t>0107</t>
  </si>
  <si>
    <t>Обеспечение проведения выборов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</si>
  <si>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</si>
  <si>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</si>
  <si>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</si>
  <si>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</si>
  <si>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</si>
  <si>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</si>
  <si>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Другие вопросы в области ЖКХ</t>
  </si>
  <si>
    <t>0505</t>
  </si>
  <si>
    <t>7.</t>
  </si>
  <si>
    <t>1000</t>
  </si>
  <si>
    <t>Массовый спорт</t>
  </si>
  <si>
    <t>Ведомственная структура расходов местного бюджета на 2014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</si>
  <si>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</si>
  <si>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8100000</t>
  </si>
  <si>
    <t>Непрограммные расходы Совета депутатов</t>
  </si>
  <si>
    <t>8110000</t>
  </si>
  <si>
    <t>Функционирование Совета депутатов</t>
  </si>
  <si>
    <t>Председателя Совета депутатов в рамках непрограммных расходов Совета депутатов</t>
  </si>
  <si>
    <t>Расходы на выплаты персоналу государственных(муниципальных)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</si>
  <si>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</si>
  <si>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</si>
  <si>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</si>
  <si>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ОБЩЕГОСУДАРСТВЕННЫЕ РАСХОДЫ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</si>
  <si>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</si>
  <si>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Главы сельсовета</t>
  </si>
  <si>
    <t xml:space="preserve">Функционирование высшего должностного лица </t>
  </si>
  <si>
    <t>Высшее должностное лицо Бархатовского сельсовета в рамках непрограммных расходов</t>
  </si>
  <si>
    <t>8118021</t>
  </si>
  <si>
    <t>8112021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</si>
  <si>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</si>
  <si>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Муниципальная программа "Повышение качества жизни и прочие мероприятия на территории Бархатовского сельсовета" на 2014-2016гг.</t>
  </si>
  <si>
    <t>0700000</t>
  </si>
  <si>
    <t>0790000</t>
  </si>
  <si>
    <t>Мероприятия по энергосбережению и энергоэффективности</t>
  </si>
  <si>
    <t>Руководство и управление в сфере установленных функций органов государственной (муниципальной) власти в рамках мероприятия МП "Повышение качества жизни и прочие мероприятия на территории Бархатовского сельсовета" на 2014-2016гг</t>
  </si>
  <si>
    <t>Непрограммные расходы Администрации Бархатовского сельсовета</t>
  </si>
  <si>
    <t>8500000</t>
  </si>
  <si>
    <t>Функционирование администрации Бархатовского сельсовета</t>
  </si>
  <si>
    <t>8510000</t>
  </si>
  <si>
    <t>Руководство и управление в сфере установленных функций органов государственной (муниципальной) власти в рамках непрограммных расходов администрации Бархатовского сельсовета</t>
  </si>
  <si>
    <t>8518023</t>
  </si>
  <si>
    <t>Расходы на выплату персоналу государственных (муниципальных) органов</t>
  </si>
  <si>
    <t>Расходы на выплату персоналу казенных учреждений</t>
  </si>
  <si>
    <t>110</t>
  </si>
  <si>
    <t>530</t>
  </si>
  <si>
    <t>Субвенции (передача полномочий по градостроительству)</t>
  </si>
  <si>
    <t>Резервные фонды</t>
  </si>
  <si>
    <t>Непрограмные расходы отдельных органов исполнительной власти</t>
  </si>
  <si>
    <t>Другие общегосударственные расходы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</si>
  <si>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отдельных органов исполнительной власти</t>
  </si>
  <si>
    <t>Резервный фонд в рамках непрограммных расходов отдельных органов исполнительной власти</t>
  </si>
  <si>
    <t>870</t>
  </si>
  <si>
    <t>НАЦИОНАЛЬНАЯ ОБОРОНА</t>
  </si>
  <si>
    <t>Непрограммные расходы отдельных органов исполнительной власти</t>
  </si>
  <si>
    <t>Осуществление первичного воинского учета на территориях, где отсутствуют военные комиссариаты в рамках непрограммных расходов отдельных органов исполнительной власти</t>
  </si>
  <si>
    <t>НАЦИОНАЛЬНАЯ БЕЗОПАСНОСТЬ И ПРАВООХРАНИТЕЛЬНАЯ ДЕЯТЕЛЬНОСТЬ</t>
  </si>
  <si>
    <t>Защита населения и территории от последствий ЧС природного и техногенного характера</t>
  </si>
  <si>
    <t>Мероприятие по гражданской обороне и чрезвычайным ситуациям</t>
  </si>
  <si>
    <t>Противодействие экстремизму и профилактика терроризма на территории МО Бархатовский сельсовет</t>
  </si>
  <si>
    <t>Мероприятие по обеспечению пожарной безопасности</t>
  </si>
  <si>
    <t>Софинансирование краевых программ</t>
  </si>
  <si>
    <t>ДОРОЖНОЕ ХОЗЯЙСТВО(ДОРОЖНЫЙ ФОНД)</t>
  </si>
  <si>
    <t>0794000</t>
  </si>
  <si>
    <t>Мероприятия по ремонту и содержанию дорог поселения</t>
  </si>
  <si>
    <t>Дорожный фонд</t>
  </si>
  <si>
    <t>Безопасность дорожного движения</t>
  </si>
  <si>
    <t>Содержание и ремонт дорог</t>
  </si>
  <si>
    <t>ЖИЛИЩНО-КОММУНАЛЬНОЕ ХОЗЯЙСТВО</t>
  </si>
  <si>
    <t>Мероприятия по жилищно-коммунальному хозяйству</t>
  </si>
  <si>
    <t>Содержание и ремонт инженерных сетей</t>
  </si>
  <si>
    <t>Содержание муниципального имущества</t>
  </si>
  <si>
    <t>Мероприятия по благоустройству территории</t>
  </si>
  <si>
    <t>Обслуживание и содержание уличного освещения</t>
  </si>
  <si>
    <t>Озеленение и благоустройство</t>
  </si>
  <si>
    <t>Уборка территории (ТБО, ликвидация свалки)</t>
  </si>
  <si>
    <t>КУЛЬТУРА, КИНЕМАТОГРАФИЯ</t>
  </si>
  <si>
    <t>Муниципальная программа "Создание условий для развития культуры и спорта" на 2014-2016гг.</t>
  </si>
  <si>
    <t>0800000</t>
  </si>
  <si>
    <t>Подпрограмма "Культурное наследие"</t>
  </si>
  <si>
    <t>0810000</t>
  </si>
  <si>
    <t>Обеспечение деятельности (оказание услуг) подведомственных учреждений в рамках подпрограммы "Культурное наследие"</t>
  </si>
  <si>
    <t>Субсидии бюджетным учреждениям</t>
  </si>
  <si>
    <t>610</t>
  </si>
  <si>
    <t>Подпрограмма  "Исскуство и народное творчество"</t>
  </si>
  <si>
    <t>0830000</t>
  </si>
  <si>
    <t>Обеспечение деятельности (оказание услуг) подведомственных учреждений в рамках подпрограммы "Исскуство и народное творчество"</t>
  </si>
  <si>
    <t>0838064</t>
  </si>
  <si>
    <t>СОЦИАЛЬНАЯ ПОЛИТИКА</t>
  </si>
  <si>
    <t>Передача полномочий по пенсиям выборным должностным лицам</t>
  </si>
  <si>
    <t>ФИЗИЧЕСКАЯ КУЛЬТУРА И СПОРТ</t>
  </si>
  <si>
    <t>1100</t>
  </si>
  <si>
    <t>Мероприятие поддержка физкультурно- массового и спортивного движения</t>
  </si>
  <si>
    <t>0890000</t>
  </si>
  <si>
    <t>Непрограммные расходы подведомственных учреждений органов исполнительной власти</t>
  </si>
  <si>
    <t>8600000</t>
  </si>
  <si>
    <t>Функционирование МКУ "Централизованная бухгалтерия Бархатовского сельсовета"</t>
  </si>
  <si>
    <t>8610000</t>
  </si>
  <si>
    <t>Обеспечение подведомственных учреждений в рамках непрограммных расходов подведомственных учреждений органов исполнительной власти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</si>
  <si>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</si>
  <si>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</si>
  <si>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</si>
  <si>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</si>
  <si>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Ведомственная структура расходов местного бюджета на 2015-2016 годы</t>
  </si>
  <si>
    <t>ИТОГО РАСХОДОВ</t>
  </si>
  <si>
    <t>Приложение № 8</t>
  </si>
  <si>
    <t>Распределение бюджетных ассигнований по разделам, подразделам, целевым статьям(муниципальным программам Бархатовского сельсовета и непрограммным направлениям деятельности), группам и подгруппам видов расходов  местного бюджета на 2014 год</t>
  </si>
  <si>
    <t>Распределение бюджетных ассигнований по разделам, подразделам, целевым статьям(муниципальным программам Бархатовского сельсовета и непрограммным направлениям деятельности), группам и подгруппам видов расходов  местного бюджета                            на 2015-2016 годы</t>
  </si>
  <si>
    <t>Приложение № 10</t>
  </si>
  <si>
    <t>Распределение бюджетных ассигнований по целевым статьям(муниципальным программам Бархатовского сельсовета и непрограммным направлениям деятельности), группам и подгруппам видов расходов, разделам, подразделам классификации расходов местного на 2014 год</t>
  </si>
  <si>
    <t>Мероприятия по энергосбережению и энергоэффективности в рамках программы "Повышение качества жизни и прочие мероприятия на территории Бархатовского сельсовета" на 2014-2016гг.</t>
  </si>
  <si>
    <t>0798000</t>
  </si>
  <si>
    <t>0798001</t>
  </si>
  <si>
    <t>Мероприятия по благоустройству территории в рамках программы Повышение качества жизни и прочие мероприятия на территории Бархатовского сельсовета" на 2014-2016гг.</t>
  </si>
  <si>
    <t>Мероприятие по обеспечению пожарной безопасности рамках программы "Повышение качества жизни и прочие мероприятия на территории Бархатовского сельсовета" на 2014-2016гг.</t>
  </si>
  <si>
    <t>Мероприятия по ремонту и содержанию дорог поселения в рамках программы "Повышение качества жизни и прочие мероприятия на территории Бархатовского сельсовета" на 2014-2016гг.</t>
  </si>
  <si>
    <t>Мероприятие по гражданской обороне и чрезвычайным ситуациям в рамках программы "Повышение качества жизни и прочие мероприятия на территории Бархатовского сельсовета" на 2014-2016гг.</t>
  </si>
  <si>
    <t>Мероприятия по жилищно-коммунальному хозяйству в рамках программы "Повышение качества жизни и прочие мероприятия на территории Бархатовского сельсовета" на 2014-2016гг.</t>
  </si>
  <si>
    <t>Мероприятие поддержка физкультурно- массового и спортивного движения в рамках программы "Создание условий для развития культуры и спорта2 на 2014-2016 годы</t>
  </si>
  <si>
    <t>Приложение № 11</t>
  </si>
  <si>
    <t>Распределение бюджетных ассигнований по целевым статьям(муниципальным программам Бархатовского сельсовета и непрограммным направлениям деятельности), группам и подгруппам видов расходов, разделам, подразделам классификации расходов местного на 2015-2016 годы</t>
  </si>
  <si>
    <t>20000</t>
  </si>
  <si>
    <t>4176304</t>
  </si>
  <si>
    <t>Приложение № 12</t>
  </si>
  <si>
    <t xml:space="preserve">Программа муниципальных внутренних заимствований Бархатовского сельсовета на 2014 год </t>
  </si>
  <si>
    <t>и плановый период 2015- 2016 годов</t>
  </si>
  <si>
    <t xml:space="preserve">Сумма на 2014 год  </t>
  </si>
  <si>
    <t>Сумма на 2016 год</t>
  </si>
  <si>
    <t>Приложение № 13</t>
  </si>
  <si>
    <t>Программа муниципальных гарантий Бархатовского сельсовета на 2014 год</t>
  </si>
  <si>
    <t>и плановый период 2015-2016 годов</t>
  </si>
  <si>
    <t>Бюджетные кредиты от других бюджетов бюджетной системы Российской Федерации в валюте Российской Федерации</t>
  </si>
  <si>
    <t>1301</t>
  </si>
  <si>
    <t>Обслуживание муниципального долга</t>
  </si>
  <si>
    <t>Субвенции (передача полномочий по зем. контролю)</t>
  </si>
  <si>
    <t>8518026</t>
  </si>
  <si>
    <t>730</t>
  </si>
  <si>
    <t>ОБСЛУЖИВАНИЕ МУНИЦИПАЛЬНОГО ДОЛГА</t>
  </si>
  <si>
    <t>от 30.12.2013 № 72-1</t>
  </si>
  <si>
    <t>от 30.12.2013г. № 72-1</t>
  </si>
  <si>
    <t xml:space="preserve">от 30.12.2013г. № 72-1 </t>
  </si>
  <si>
    <t xml:space="preserve">                                                             от 30.12.2013г. № 72-1 </t>
  </si>
  <si>
    <t xml:space="preserve">                                                                  от 30.12.2013г. № 72-1 </t>
  </si>
  <si>
    <t xml:space="preserve">к решению Бархатовского сельского Совета депутатов                  от 30.12.2013г. № 72-1 </t>
  </si>
  <si>
    <t>8118024</t>
  </si>
  <si>
    <t>Мероприятия в рамках МП "Повышение качества жизни и прочие мероприятия на территории Бархатовского сельсовета" на 2014-2016гг</t>
  </si>
  <si>
    <t>0798014</t>
  </si>
  <si>
    <t>8518027</t>
  </si>
  <si>
    <t>8518011</t>
  </si>
  <si>
    <t>Функционирование  подведомственных учреждений МКУ "Централизованная бухгалтерия Бархатовского сельсовета"</t>
  </si>
  <si>
    <t>8610062</t>
  </si>
  <si>
    <t>8518514</t>
  </si>
  <si>
    <t>8518118</t>
  </si>
  <si>
    <t>0798007</t>
  </si>
  <si>
    <t>0798002</t>
  </si>
  <si>
    <t>0798013</t>
  </si>
  <si>
    <t>0798012</t>
  </si>
  <si>
    <t>0798015</t>
  </si>
  <si>
    <t>0798004</t>
  </si>
  <si>
    <t>0798005</t>
  </si>
  <si>
    <t>0798100</t>
  </si>
  <si>
    <t>0798101</t>
  </si>
  <si>
    <t>0798104</t>
  </si>
  <si>
    <t>0798102</t>
  </si>
  <si>
    <t>0798103</t>
  </si>
  <si>
    <t>0818063</t>
  </si>
  <si>
    <t>0898002</t>
  </si>
  <si>
    <t>8518104</t>
  </si>
  <si>
    <t>1302</t>
  </si>
  <si>
    <t>8518028</t>
  </si>
  <si>
    <t>Организация и осуществление мероприятий по гражданской обороне, защите населения и территории сельсовета от чрезвычайных ситуаций техногенного и природного характера, предупреждение и ликвидация последствий ЧС</t>
  </si>
  <si>
    <t>0794010</t>
  </si>
  <si>
    <t>Мероприятия в рамках МП " Повышение качества жизни и прочие мероприятия на территории Бархатовского сельсовета" на 2014-2016гг.</t>
  </si>
  <si>
    <t>8518000</t>
  </si>
  <si>
    <t>0798010</t>
  </si>
  <si>
    <t>Мероприятия в рамках МП "Повышение качества жизни и прочие мероприятия на территории Бархатовского сельсовета" на 2014-2016гг.</t>
  </si>
  <si>
    <t xml:space="preserve">Организация и осуществление мероприятий по гражданской обороне, защите населения и территории сельсовета от чрезвычайных ситуаций техногенного и природного характера, предупреждение и ликвидлация ЧС </t>
  </si>
  <si>
    <t>Организация и осуществление мероприятий по гражданской обороне, защите населения и территории сельсовета от чрезвычайных ситуаций техногенного и природного характера, предупреждение и ликвидаций последствий ЧС</t>
  </si>
  <si>
    <t>01421905000100000151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</si>
</sst>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>
      <alignment wrapText="1"/>
    </xf>
    <xf numFmtId="0" fontId="0" fillId="0" borderId="0" xfId="0" applyAlignment="1"/>
    <xf numFmtId="164" fontId="5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/>
    <xf numFmtId="49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/>
    <xf numFmtId="0" fontId="8" fillId="2" borderId="1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/>
    <xf numFmtId="49" fontId="5" fillId="4" borderId="1" xfId="0" applyNumberFormat="1" applyFont="1" applyFill="1" applyBorder="1"/>
    <xf numFmtId="49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/>
    <xf numFmtId="0" fontId="3" fillId="0" borderId="1" xfId="0" applyFont="1" applyBorder="1" applyAlignment="1">
      <alignment wrapText="1"/>
    </xf>
    <xf numFmtId="49" fontId="4" fillId="4" borderId="1" xfId="0" applyNumberFormat="1" applyFont="1" applyFill="1" applyBorder="1" applyAlignment="1"/>
    <xf numFmtId="49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64" fontId="6" fillId="0" borderId="1" xfId="0" applyNumberFormat="1" applyFont="1" applyBorder="1"/>
    <xf numFmtId="4" fontId="3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/>
    <xf numFmtId="0" fontId="14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164" fontId="2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 applyAlignment="1"/>
    <xf numFmtId="164" fontId="7" fillId="0" borderId="1" xfId="0" applyNumberFormat="1" applyFont="1" applyBorder="1" applyAlignment="1"/>
    <xf numFmtId="49" fontId="15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Fill="1" applyBorder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9" fontId="4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opLeftCell="B7" workbookViewId="0">
      <selection activeCell="D11" sqref="D11"/>
    </sheetView>
  </sheetViews>
  <sheetFormatPr defaultRowHeight="15" x14ac:dyDescent="0.25"/>
  <cols>
    <col min="2" max="2" width="27.42578125" customWidth="1"/>
    <col min="3" max="3" width="48.5703125" customWidth="1"/>
    <col min="4" max="4" width="13.85546875" customWidth="1"/>
    <col min="5" max="5" width="14.5703125" customWidth="1"/>
    <col min="6" max="6" width="16" customWidth="1"/>
  </cols>
  <sheetData>
    <row r="1" spans="2:6" x14ac:dyDescent="0.25">
      <c r="E1" s="109" t="s">
        <v>12</v>
      </c>
      <c r="F1" s="109"/>
    </row>
    <row r="2" spans="2:6" ht="46.5" customHeight="1" x14ac:dyDescent="0.25">
      <c r="E2" s="109" t="s">
        <v>360</v>
      </c>
      <c r="F2" s="109"/>
    </row>
    <row r="3" spans="2:6" x14ac:dyDescent="0.25">
      <c r="E3" s="109"/>
      <c r="F3" s="109"/>
    </row>
    <row r="4" spans="2:6" x14ac:dyDescent="0.25">
      <c r="E4" s="2"/>
      <c r="F4" s="2"/>
    </row>
    <row r="5" spans="2:6" ht="12.75" customHeight="1" x14ac:dyDescent="0.25">
      <c r="B5" s="110" t="s">
        <v>13</v>
      </c>
      <c r="C5" s="110"/>
      <c r="D5" s="110"/>
      <c r="E5" s="110"/>
      <c r="F5" s="110"/>
    </row>
    <row r="6" spans="2:6" ht="3" hidden="1" customHeight="1" x14ac:dyDescent="0.25">
      <c r="B6" s="110"/>
      <c r="C6" s="110"/>
      <c r="D6" s="110"/>
      <c r="E6" s="110"/>
      <c r="F6" s="110"/>
    </row>
    <row r="7" spans="2:6" ht="24" customHeight="1" x14ac:dyDescent="0.25">
      <c r="B7" s="106" t="s">
        <v>181</v>
      </c>
      <c r="C7" s="106"/>
      <c r="D7" s="106"/>
      <c r="E7" s="106"/>
      <c r="F7" s="106"/>
    </row>
    <row r="8" spans="2:6" ht="18" customHeight="1" x14ac:dyDescent="0.25">
      <c r="B8" s="32"/>
      <c r="C8" s="32"/>
      <c r="D8" s="107" t="s">
        <v>148</v>
      </c>
      <c r="E8" s="108"/>
      <c r="F8" s="32"/>
    </row>
    <row r="9" spans="2:6" ht="30" x14ac:dyDescent="0.25">
      <c r="B9" s="3" t="s">
        <v>0</v>
      </c>
      <c r="C9" s="3" t="s">
        <v>1</v>
      </c>
      <c r="D9" s="3" t="s">
        <v>2</v>
      </c>
      <c r="E9" s="3" t="s">
        <v>3</v>
      </c>
      <c r="F9" s="3" t="s">
        <v>187</v>
      </c>
    </row>
    <row r="10" spans="2:6" ht="33" customHeight="1" x14ac:dyDescent="0.25">
      <c r="B10" s="3" t="s">
        <v>4</v>
      </c>
      <c r="C10" s="4" t="s">
        <v>5</v>
      </c>
      <c r="D10" s="89">
        <f>D11+D14</f>
        <v>-542402.51999999955</v>
      </c>
      <c r="E10" s="89">
        <v>640171.65</v>
      </c>
      <c r="F10" s="89">
        <v>692854.98</v>
      </c>
    </row>
    <row r="11" spans="2:6" ht="50.25" customHeight="1" x14ac:dyDescent="0.25">
      <c r="B11" s="3"/>
      <c r="C11" s="4" t="s">
        <v>348</v>
      </c>
      <c r="D11" s="89">
        <f>D12+D13</f>
        <v>-750000</v>
      </c>
      <c r="E11" s="89"/>
      <c r="F11" s="89"/>
    </row>
    <row r="12" spans="2:6" ht="64.5" customHeight="1" x14ac:dyDescent="0.25">
      <c r="B12" s="3" t="s">
        <v>183</v>
      </c>
      <c r="C12" s="4" t="s">
        <v>184</v>
      </c>
      <c r="D12" s="89">
        <v>0</v>
      </c>
      <c r="E12" s="89">
        <v>0</v>
      </c>
      <c r="F12" s="89">
        <v>0</v>
      </c>
    </row>
    <row r="13" spans="2:6" ht="74.25" customHeight="1" x14ac:dyDescent="0.25">
      <c r="B13" s="3" t="s">
        <v>185</v>
      </c>
      <c r="C13" s="4" t="s">
        <v>186</v>
      </c>
      <c r="D13" s="89">
        <v>-750000</v>
      </c>
      <c r="E13" s="89">
        <v>0</v>
      </c>
      <c r="F13" s="89">
        <v>0</v>
      </c>
    </row>
    <row r="14" spans="2:6" ht="37.5" customHeight="1" x14ac:dyDescent="0.25">
      <c r="B14" s="3" t="s">
        <v>6</v>
      </c>
      <c r="C14" s="4" t="s">
        <v>7</v>
      </c>
      <c r="D14" s="89">
        <f>D15+D16</f>
        <v>207597.48000000045</v>
      </c>
      <c r="E14" s="89"/>
      <c r="F14" s="89"/>
    </row>
    <row r="15" spans="2:6" s="6" customFormat="1" ht="30" x14ac:dyDescent="0.25">
      <c r="B15" s="4" t="s">
        <v>182</v>
      </c>
      <c r="C15" s="4" t="s">
        <v>9</v>
      </c>
      <c r="D15" s="89">
        <v>-13903615.73</v>
      </c>
      <c r="E15" s="89">
        <v>-11936891.050000001</v>
      </c>
      <c r="F15" s="89">
        <v>-12086103.050000001</v>
      </c>
    </row>
    <row r="16" spans="2:6" ht="34.5" customHeight="1" x14ac:dyDescent="0.25">
      <c r="B16" s="3" t="s">
        <v>10</v>
      </c>
      <c r="C16" s="4" t="s">
        <v>11</v>
      </c>
      <c r="D16" s="89">
        <v>14111213.210000001</v>
      </c>
      <c r="E16" s="89">
        <v>12577062.699999999</v>
      </c>
      <c r="F16" s="89">
        <v>12778958.029999999</v>
      </c>
    </row>
  </sheetData>
  <mergeCells count="6">
    <mergeCell ref="B7:F7"/>
    <mergeCell ref="D8:E8"/>
    <mergeCell ref="E1:F1"/>
    <mergeCell ref="E2:F2"/>
    <mergeCell ref="E3:F3"/>
    <mergeCell ref="B5:F6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opLeftCell="A45" workbookViewId="0">
      <selection activeCell="B10" sqref="B10:B57"/>
    </sheetView>
  </sheetViews>
  <sheetFormatPr defaultRowHeight="15" x14ac:dyDescent="0.25"/>
  <cols>
    <col min="2" max="2" width="6.42578125" style="7" customWidth="1"/>
    <col min="3" max="3" width="59" style="7" customWidth="1"/>
    <col min="4" max="4" width="9.140625" style="7" customWidth="1"/>
    <col min="5" max="5" width="9.28515625" style="7" customWidth="1"/>
    <col min="6" max="6" width="11.42578125" style="7" customWidth="1"/>
    <col min="7" max="7" width="15.28515625" style="7" customWidth="1"/>
  </cols>
  <sheetData>
    <row r="1" spans="2:7" x14ac:dyDescent="0.25">
      <c r="D1" s="123" t="s">
        <v>325</v>
      </c>
      <c r="E1" s="123"/>
      <c r="F1" s="123"/>
      <c r="G1" s="123"/>
    </row>
    <row r="2" spans="2:7" x14ac:dyDescent="0.25">
      <c r="D2" s="123" t="s">
        <v>92</v>
      </c>
      <c r="E2" s="123"/>
      <c r="F2" s="123"/>
      <c r="G2" s="123"/>
    </row>
    <row r="3" spans="2:7" x14ac:dyDescent="0.25">
      <c r="D3" s="123" t="s">
        <v>48</v>
      </c>
      <c r="E3" s="123"/>
      <c r="F3" s="123"/>
      <c r="G3" s="123"/>
    </row>
    <row r="4" spans="2:7" x14ac:dyDescent="0.25">
      <c r="D4" s="124" t="s">
        <v>357</v>
      </c>
      <c r="E4" s="124"/>
      <c r="F4" s="124"/>
      <c r="G4" s="124"/>
    </row>
    <row r="6" spans="2:7" ht="48.75" customHeight="1" x14ac:dyDescent="0.25">
      <c r="B6" s="127" t="s">
        <v>326</v>
      </c>
      <c r="C6" s="127"/>
      <c r="D6" s="127"/>
      <c r="E6" s="127"/>
      <c r="F6" s="127"/>
      <c r="G6" s="127"/>
    </row>
    <row r="7" spans="2:7" ht="27.75" customHeight="1" x14ac:dyDescent="0.25">
      <c r="D7" s="107" t="s">
        <v>148</v>
      </c>
      <c r="E7" s="108"/>
      <c r="F7" s="86"/>
      <c r="G7" s="31"/>
    </row>
    <row r="8" spans="2:7" ht="45" x14ac:dyDescent="0.25">
      <c r="B8" s="26" t="s">
        <v>14</v>
      </c>
      <c r="C8" s="26" t="s">
        <v>137</v>
      </c>
      <c r="D8" s="26" t="s">
        <v>140</v>
      </c>
      <c r="E8" s="26" t="s">
        <v>141</v>
      </c>
      <c r="F8" s="26" t="s">
        <v>139</v>
      </c>
      <c r="G8" s="26" t="s">
        <v>2</v>
      </c>
    </row>
    <row r="9" spans="2:7" ht="47.25" x14ac:dyDescent="0.25">
      <c r="B9" s="27">
        <v>1</v>
      </c>
      <c r="C9" s="94" t="s">
        <v>248</v>
      </c>
      <c r="D9" s="95" t="s">
        <v>249</v>
      </c>
      <c r="E9" s="95"/>
      <c r="F9" s="96"/>
      <c r="G9" s="97">
        <f>G10+G19+G24+G29+G38+G43</f>
        <v>891500</v>
      </c>
    </row>
    <row r="10" spans="2:7" ht="60" x14ac:dyDescent="0.25">
      <c r="B10" s="27">
        <v>2</v>
      </c>
      <c r="C10" s="55" t="s">
        <v>330</v>
      </c>
      <c r="D10" s="57" t="s">
        <v>377</v>
      </c>
      <c r="E10" s="57"/>
      <c r="F10" s="56"/>
      <c r="G10" s="58">
        <f>G11+G13+G15+G17</f>
        <v>425000</v>
      </c>
    </row>
    <row r="11" spans="2:7" x14ac:dyDescent="0.25">
      <c r="B11" s="27">
        <v>3</v>
      </c>
      <c r="C11" s="18" t="s">
        <v>290</v>
      </c>
      <c r="D11" s="29" t="s">
        <v>378</v>
      </c>
      <c r="E11" s="29"/>
      <c r="F11" s="28"/>
      <c r="G11" s="30">
        <f>G12</f>
        <v>300000</v>
      </c>
    </row>
    <row r="12" spans="2:7" ht="30" x14ac:dyDescent="0.25">
      <c r="B12" s="27">
        <v>4</v>
      </c>
      <c r="C12" s="18" t="s">
        <v>238</v>
      </c>
      <c r="D12" s="29" t="s">
        <v>378</v>
      </c>
      <c r="E12" s="29" t="s">
        <v>239</v>
      </c>
      <c r="F12" s="28" t="s">
        <v>133</v>
      </c>
      <c r="G12" s="30">
        <v>300000</v>
      </c>
    </row>
    <row r="13" spans="2:7" x14ac:dyDescent="0.25">
      <c r="B13" s="27">
        <v>5</v>
      </c>
      <c r="C13" s="18" t="s">
        <v>291</v>
      </c>
      <c r="D13" s="29" t="s">
        <v>379</v>
      </c>
      <c r="E13" s="29"/>
      <c r="F13" s="28"/>
      <c r="G13" s="30">
        <f>G14</f>
        <v>15000</v>
      </c>
    </row>
    <row r="14" spans="2:7" ht="30" x14ac:dyDescent="0.25">
      <c r="B14" s="27">
        <v>6</v>
      </c>
      <c r="C14" s="18" t="s">
        <v>238</v>
      </c>
      <c r="D14" s="29" t="s">
        <v>379</v>
      </c>
      <c r="E14" s="29" t="s">
        <v>239</v>
      </c>
      <c r="F14" s="28" t="s">
        <v>133</v>
      </c>
      <c r="G14" s="30">
        <v>15000</v>
      </c>
    </row>
    <row r="15" spans="2:7" x14ac:dyDescent="0.25">
      <c r="B15" s="27">
        <v>7</v>
      </c>
      <c r="C15" s="18" t="s">
        <v>144</v>
      </c>
      <c r="D15" s="29" t="s">
        <v>380</v>
      </c>
      <c r="E15" s="29"/>
      <c r="F15" s="28"/>
      <c r="G15" s="30">
        <f>G16</f>
        <v>10000</v>
      </c>
    </row>
    <row r="16" spans="2:7" ht="30" x14ac:dyDescent="0.25">
      <c r="B16" s="27">
        <v>8</v>
      </c>
      <c r="C16" s="18" t="s">
        <v>238</v>
      </c>
      <c r="D16" s="29" t="s">
        <v>380</v>
      </c>
      <c r="E16" s="29" t="s">
        <v>239</v>
      </c>
      <c r="F16" s="28" t="s">
        <v>133</v>
      </c>
      <c r="G16" s="30">
        <v>10000</v>
      </c>
    </row>
    <row r="17" spans="2:7" x14ac:dyDescent="0.25">
      <c r="B17" s="27">
        <v>9</v>
      </c>
      <c r="C17" s="18" t="s">
        <v>292</v>
      </c>
      <c r="D17" s="29" t="s">
        <v>381</v>
      </c>
      <c r="E17" s="29"/>
      <c r="F17" s="28"/>
      <c r="G17" s="30">
        <f>G18</f>
        <v>100000</v>
      </c>
    </row>
    <row r="18" spans="2:7" ht="30" x14ac:dyDescent="0.25">
      <c r="B18" s="27">
        <v>10</v>
      </c>
      <c r="C18" s="18" t="s">
        <v>238</v>
      </c>
      <c r="D18" s="29" t="s">
        <v>381</v>
      </c>
      <c r="E18" s="29" t="s">
        <v>239</v>
      </c>
      <c r="F18" s="28" t="s">
        <v>133</v>
      </c>
      <c r="G18" s="30">
        <v>100000</v>
      </c>
    </row>
    <row r="19" spans="2:7" ht="59.25" customHeight="1" x14ac:dyDescent="0.25">
      <c r="B19" s="27">
        <v>11</v>
      </c>
      <c r="C19" s="55" t="s">
        <v>331</v>
      </c>
      <c r="D19" s="57" t="s">
        <v>328</v>
      </c>
      <c r="E19" s="57"/>
      <c r="F19" s="56"/>
      <c r="G19" s="58">
        <f>G20+G22</f>
        <v>30000</v>
      </c>
    </row>
    <row r="20" spans="2:7" x14ac:dyDescent="0.25">
      <c r="B20" s="27">
        <v>12</v>
      </c>
      <c r="C20" s="18" t="s">
        <v>107</v>
      </c>
      <c r="D20" s="29" t="s">
        <v>329</v>
      </c>
      <c r="E20" s="29"/>
      <c r="F20" s="28"/>
      <c r="G20" s="30">
        <f>G21</f>
        <v>25000</v>
      </c>
    </row>
    <row r="21" spans="2:7" ht="30" x14ac:dyDescent="0.25">
      <c r="B21" s="27">
        <v>13</v>
      </c>
      <c r="C21" s="18" t="s">
        <v>238</v>
      </c>
      <c r="D21" s="29" t="s">
        <v>329</v>
      </c>
      <c r="E21" s="29" t="s">
        <v>239</v>
      </c>
      <c r="F21" s="28" t="s">
        <v>129</v>
      </c>
      <c r="G21" s="30">
        <v>25000</v>
      </c>
    </row>
    <row r="22" spans="2:7" x14ac:dyDescent="0.25">
      <c r="B22" s="27">
        <v>14</v>
      </c>
      <c r="C22" s="18" t="s">
        <v>278</v>
      </c>
      <c r="D22" s="29" t="s">
        <v>372</v>
      </c>
      <c r="E22" s="29"/>
      <c r="F22" s="28"/>
      <c r="G22" s="30">
        <f>G23</f>
        <v>5000</v>
      </c>
    </row>
    <row r="23" spans="2:7" ht="30" x14ac:dyDescent="0.25">
      <c r="B23" s="27">
        <v>15</v>
      </c>
      <c r="C23" s="18" t="s">
        <v>238</v>
      </c>
      <c r="D23" s="29" t="s">
        <v>372</v>
      </c>
      <c r="E23" s="29" t="s">
        <v>239</v>
      </c>
      <c r="F23" s="28" t="s">
        <v>129</v>
      </c>
      <c r="G23" s="30">
        <v>5000</v>
      </c>
    </row>
    <row r="24" spans="2:7" ht="60" x14ac:dyDescent="0.25">
      <c r="B24" s="27">
        <v>16</v>
      </c>
      <c r="C24" s="55" t="s">
        <v>333</v>
      </c>
      <c r="D24" s="57" t="s">
        <v>328</v>
      </c>
      <c r="E24" s="57"/>
      <c r="F24" s="56"/>
      <c r="G24" s="58">
        <f>G25+G27</f>
        <v>4000</v>
      </c>
    </row>
    <row r="25" spans="2:7" ht="60" x14ac:dyDescent="0.25">
      <c r="B25" s="27">
        <v>17</v>
      </c>
      <c r="C25" s="50" t="s">
        <v>394</v>
      </c>
      <c r="D25" s="29" t="s">
        <v>371</v>
      </c>
      <c r="E25" s="29"/>
      <c r="F25" s="28"/>
      <c r="G25" s="30">
        <f>G26</f>
        <v>3000</v>
      </c>
    </row>
    <row r="26" spans="2:7" ht="30" x14ac:dyDescent="0.25">
      <c r="B26" s="27">
        <v>18</v>
      </c>
      <c r="C26" s="18" t="s">
        <v>238</v>
      </c>
      <c r="D26" s="29" t="s">
        <v>371</v>
      </c>
      <c r="E26" s="29" t="s">
        <v>239</v>
      </c>
      <c r="F26" s="28" t="s">
        <v>128</v>
      </c>
      <c r="G26" s="30">
        <v>3000</v>
      </c>
    </row>
    <row r="27" spans="2:7" ht="30" x14ac:dyDescent="0.25">
      <c r="B27" s="27">
        <v>19</v>
      </c>
      <c r="C27" s="18" t="s">
        <v>276</v>
      </c>
      <c r="D27" s="29" t="s">
        <v>370</v>
      </c>
      <c r="E27" s="29"/>
      <c r="F27" s="28"/>
      <c r="G27" s="30">
        <f>G28</f>
        <v>1000</v>
      </c>
    </row>
    <row r="28" spans="2:7" ht="30" x14ac:dyDescent="0.25">
      <c r="B28" s="27">
        <v>20</v>
      </c>
      <c r="C28" s="18" t="s">
        <v>238</v>
      </c>
      <c r="D28" s="29" t="s">
        <v>370</v>
      </c>
      <c r="E28" s="29" t="s">
        <v>239</v>
      </c>
      <c r="F28" s="28" t="s">
        <v>128</v>
      </c>
      <c r="G28" s="30">
        <v>1000</v>
      </c>
    </row>
    <row r="29" spans="2:7" ht="56.25" customHeight="1" x14ac:dyDescent="0.25">
      <c r="B29" s="27">
        <v>21</v>
      </c>
      <c r="C29" s="55" t="s">
        <v>332</v>
      </c>
      <c r="D29" s="57" t="s">
        <v>328</v>
      </c>
      <c r="E29" s="57"/>
      <c r="F29" s="56"/>
      <c r="G29" s="58">
        <f>G30+G32+G34+G36</f>
        <v>347500</v>
      </c>
    </row>
    <row r="30" spans="2:7" x14ac:dyDescent="0.25">
      <c r="B30" s="27">
        <v>22</v>
      </c>
      <c r="C30" s="18" t="s">
        <v>282</v>
      </c>
      <c r="D30" s="29" t="s">
        <v>391</v>
      </c>
      <c r="E30" s="29"/>
      <c r="F30" s="28"/>
      <c r="G30" s="30">
        <f>G31</f>
        <v>296500</v>
      </c>
    </row>
    <row r="31" spans="2:7" ht="30" x14ac:dyDescent="0.25">
      <c r="B31" s="27">
        <v>23</v>
      </c>
      <c r="C31" s="18" t="s">
        <v>238</v>
      </c>
      <c r="D31" s="29" t="s">
        <v>391</v>
      </c>
      <c r="E31" s="29" t="s">
        <v>239</v>
      </c>
      <c r="F31" s="28" t="s">
        <v>221</v>
      </c>
      <c r="G31" s="30">
        <v>296500</v>
      </c>
    </row>
    <row r="32" spans="2:7" x14ac:dyDescent="0.25">
      <c r="B32" s="27">
        <v>24</v>
      </c>
      <c r="C32" s="18" t="s">
        <v>283</v>
      </c>
      <c r="D32" s="29" t="s">
        <v>374</v>
      </c>
      <c r="E32" s="29"/>
      <c r="F32" s="28"/>
      <c r="G32" s="30">
        <f>G33</f>
        <v>1000</v>
      </c>
    </row>
    <row r="33" spans="2:7" ht="30" x14ac:dyDescent="0.25">
      <c r="B33" s="27">
        <v>25</v>
      </c>
      <c r="C33" s="18" t="s">
        <v>238</v>
      </c>
      <c r="D33" s="29" t="s">
        <v>374</v>
      </c>
      <c r="E33" s="29" t="s">
        <v>239</v>
      </c>
      <c r="F33" s="28" t="s">
        <v>221</v>
      </c>
      <c r="G33" s="30">
        <v>1000</v>
      </c>
    </row>
    <row r="34" spans="2:7" x14ac:dyDescent="0.25">
      <c r="B34" s="27">
        <v>26</v>
      </c>
      <c r="C34" s="18" t="s">
        <v>284</v>
      </c>
      <c r="D34" s="29" t="s">
        <v>373</v>
      </c>
      <c r="E34" s="29"/>
      <c r="F34" s="28"/>
      <c r="G34" s="30">
        <f>G35</f>
        <v>50000</v>
      </c>
    </row>
    <row r="35" spans="2:7" ht="30" x14ac:dyDescent="0.25">
      <c r="B35" s="27">
        <v>27</v>
      </c>
      <c r="C35" s="18" t="s">
        <v>238</v>
      </c>
      <c r="D35" s="29" t="s">
        <v>373</v>
      </c>
      <c r="E35" s="29" t="s">
        <v>239</v>
      </c>
      <c r="F35" s="28" t="s">
        <v>221</v>
      </c>
      <c r="G35" s="30">
        <v>50000</v>
      </c>
    </row>
    <row r="36" spans="2:7" x14ac:dyDescent="0.25">
      <c r="B36" s="27">
        <v>28</v>
      </c>
      <c r="C36" s="18" t="s">
        <v>278</v>
      </c>
      <c r="D36" s="29" t="s">
        <v>372</v>
      </c>
      <c r="E36" s="29"/>
      <c r="F36" s="28"/>
      <c r="G36" s="30">
        <f>G37</f>
        <v>0</v>
      </c>
    </row>
    <row r="37" spans="2:7" ht="30" x14ac:dyDescent="0.25">
      <c r="B37" s="27">
        <v>29</v>
      </c>
      <c r="C37" s="18" t="s">
        <v>238</v>
      </c>
      <c r="D37" s="29" t="s">
        <v>372</v>
      </c>
      <c r="E37" s="29" t="s">
        <v>239</v>
      </c>
      <c r="F37" s="28" t="s">
        <v>221</v>
      </c>
      <c r="G37" s="30">
        <v>0</v>
      </c>
    </row>
    <row r="38" spans="2:7" ht="61.5" customHeight="1" x14ac:dyDescent="0.25">
      <c r="B38" s="27">
        <v>30</v>
      </c>
      <c r="C38" s="55" t="s">
        <v>334</v>
      </c>
      <c r="D38" s="57" t="s">
        <v>328</v>
      </c>
      <c r="E38" s="57"/>
      <c r="F38" s="56"/>
      <c r="G38" s="58">
        <f>G39+G41</f>
        <v>55000</v>
      </c>
    </row>
    <row r="39" spans="2:7" x14ac:dyDescent="0.25">
      <c r="B39" s="27">
        <v>31</v>
      </c>
      <c r="C39" s="18" t="s">
        <v>287</v>
      </c>
      <c r="D39" s="29" t="s">
        <v>375</v>
      </c>
      <c r="E39" s="29"/>
      <c r="F39" s="28"/>
      <c r="G39" s="30">
        <f>G40</f>
        <v>30000</v>
      </c>
    </row>
    <row r="40" spans="2:7" ht="30" x14ac:dyDescent="0.25">
      <c r="B40" s="27">
        <v>32</v>
      </c>
      <c r="C40" s="18" t="s">
        <v>238</v>
      </c>
      <c r="D40" s="29" t="s">
        <v>375</v>
      </c>
      <c r="E40" s="29" t="s">
        <v>239</v>
      </c>
      <c r="F40" s="28" t="s">
        <v>132</v>
      </c>
      <c r="G40" s="30">
        <v>30000</v>
      </c>
    </row>
    <row r="41" spans="2:7" x14ac:dyDescent="0.25">
      <c r="B41" s="27">
        <v>33</v>
      </c>
      <c r="C41" s="18" t="s">
        <v>288</v>
      </c>
      <c r="D41" s="29" t="s">
        <v>376</v>
      </c>
      <c r="E41" s="29"/>
      <c r="F41" s="28"/>
      <c r="G41" s="30">
        <f>G42</f>
        <v>25000</v>
      </c>
    </row>
    <row r="42" spans="2:7" ht="30" x14ac:dyDescent="0.25">
      <c r="B42" s="27">
        <v>34</v>
      </c>
      <c r="C42" s="18" t="s">
        <v>238</v>
      </c>
      <c r="D42" s="29" t="s">
        <v>376</v>
      </c>
      <c r="E42" s="29" t="s">
        <v>239</v>
      </c>
      <c r="F42" s="28" t="s">
        <v>132</v>
      </c>
      <c r="G42" s="30">
        <v>25000</v>
      </c>
    </row>
    <row r="43" spans="2:7" ht="55.5" customHeight="1" x14ac:dyDescent="0.25">
      <c r="B43" s="27">
        <v>35</v>
      </c>
      <c r="C43" s="59" t="s">
        <v>327</v>
      </c>
      <c r="D43" s="57" t="s">
        <v>328</v>
      </c>
      <c r="E43" s="57"/>
      <c r="F43" s="56"/>
      <c r="G43" s="58">
        <f>G44</f>
        <v>30000</v>
      </c>
    </row>
    <row r="44" spans="2:7" ht="75" x14ac:dyDescent="0.25">
      <c r="B44" s="27">
        <v>36</v>
      </c>
      <c r="C44" s="50" t="s">
        <v>252</v>
      </c>
      <c r="D44" s="52" t="s">
        <v>363</v>
      </c>
      <c r="E44" s="52" t="s">
        <v>239</v>
      </c>
      <c r="F44" s="51" t="s">
        <v>122</v>
      </c>
      <c r="G44" s="53">
        <v>30000</v>
      </c>
    </row>
    <row r="45" spans="2:7" ht="39" customHeight="1" x14ac:dyDescent="0.25">
      <c r="B45" s="27">
        <v>37</v>
      </c>
      <c r="C45" s="94" t="s">
        <v>294</v>
      </c>
      <c r="D45" s="62" t="s">
        <v>295</v>
      </c>
      <c r="E45" s="62"/>
      <c r="F45" s="61"/>
      <c r="G45" s="63">
        <f>G46+G51+G56</f>
        <v>4578841</v>
      </c>
    </row>
    <row r="46" spans="2:7" ht="18" customHeight="1" x14ac:dyDescent="0.25">
      <c r="B46" s="27">
        <v>38</v>
      </c>
      <c r="C46" s="55" t="s">
        <v>296</v>
      </c>
      <c r="D46" s="57" t="s">
        <v>297</v>
      </c>
      <c r="E46" s="57"/>
      <c r="F46" s="56"/>
      <c r="G46" s="58">
        <f>G47</f>
        <v>372361</v>
      </c>
    </row>
    <row r="47" spans="2:7" ht="30" customHeight="1" x14ac:dyDescent="0.25">
      <c r="B47" s="27">
        <v>39</v>
      </c>
      <c r="C47" s="18" t="s">
        <v>298</v>
      </c>
      <c r="D47" s="29" t="s">
        <v>382</v>
      </c>
      <c r="E47" s="29"/>
      <c r="F47" s="28"/>
      <c r="G47" s="30">
        <f>G48</f>
        <v>372361</v>
      </c>
    </row>
    <row r="48" spans="2:7" ht="18" customHeight="1" x14ac:dyDescent="0.25">
      <c r="B48" s="27">
        <v>40</v>
      </c>
      <c r="C48" s="18" t="s">
        <v>299</v>
      </c>
      <c r="D48" s="29" t="s">
        <v>382</v>
      </c>
      <c r="E48" s="29" t="s">
        <v>300</v>
      </c>
      <c r="F48" s="28" t="s">
        <v>135</v>
      </c>
      <c r="G48" s="30">
        <f>G49+G50</f>
        <v>372361</v>
      </c>
    </row>
    <row r="49" spans="2:7" ht="42" customHeight="1" x14ac:dyDescent="0.25">
      <c r="B49" s="27">
        <v>41</v>
      </c>
      <c r="C49" s="18" t="s">
        <v>316</v>
      </c>
      <c r="D49" s="29" t="s">
        <v>382</v>
      </c>
      <c r="E49" s="29" t="s">
        <v>317</v>
      </c>
      <c r="F49" s="28" t="s">
        <v>135</v>
      </c>
      <c r="G49" s="30">
        <v>360361</v>
      </c>
    </row>
    <row r="50" spans="2:7" ht="19.5" customHeight="1" x14ac:dyDescent="0.25">
      <c r="B50" s="27">
        <v>42</v>
      </c>
      <c r="C50" s="18" t="s">
        <v>318</v>
      </c>
      <c r="D50" s="29" t="s">
        <v>382</v>
      </c>
      <c r="E50" s="29" t="s">
        <v>319</v>
      </c>
      <c r="F50" s="28" t="s">
        <v>135</v>
      </c>
      <c r="G50" s="30">
        <v>12000</v>
      </c>
    </row>
    <row r="51" spans="2:7" ht="18" customHeight="1" x14ac:dyDescent="0.25">
      <c r="B51" s="27">
        <v>43</v>
      </c>
      <c r="C51" s="55" t="s">
        <v>301</v>
      </c>
      <c r="D51" s="57" t="s">
        <v>302</v>
      </c>
      <c r="E51" s="57"/>
      <c r="F51" s="56"/>
      <c r="G51" s="58">
        <f>G52</f>
        <v>4076480</v>
      </c>
    </row>
    <row r="52" spans="2:7" ht="42.75" customHeight="1" x14ac:dyDescent="0.25">
      <c r="B52" s="27">
        <v>44</v>
      </c>
      <c r="C52" s="18" t="s">
        <v>303</v>
      </c>
      <c r="D52" s="29" t="s">
        <v>304</v>
      </c>
      <c r="E52" s="29"/>
      <c r="F52" s="28"/>
      <c r="G52" s="30">
        <f>G53</f>
        <v>4076480</v>
      </c>
    </row>
    <row r="53" spans="2:7" ht="18" customHeight="1" x14ac:dyDescent="0.25">
      <c r="B53" s="27">
        <v>45</v>
      </c>
      <c r="C53" s="18" t="s">
        <v>299</v>
      </c>
      <c r="D53" s="29" t="s">
        <v>304</v>
      </c>
      <c r="E53" s="29" t="s">
        <v>300</v>
      </c>
      <c r="F53" s="28" t="s">
        <v>135</v>
      </c>
      <c r="G53" s="30">
        <f>G54+G55</f>
        <v>4076480</v>
      </c>
    </row>
    <row r="54" spans="2:7" ht="44.25" customHeight="1" x14ac:dyDescent="0.25">
      <c r="B54" s="27">
        <v>46</v>
      </c>
      <c r="C54" s="18" t="s">
        <v>316</v>
      </c>
      <c r="D54" s="29" t="s">
        <v>304</v>
      </c>
      <c r="E54" s="29" t="s">
        <v>317</v>
      </c>
      <c r="F54" s="28" t="s">
        <v>135</v>
      </c>
      <c r="G54" s="30">
        <v>4056480</v>
      </c>
    </row>
    <row r="55" spans="2:7" ht="18" customHeight="1" x14ac:dyDescent="0.25">
      <c r="B55" s="27">
        <v>47</v>
      </c>
      <c r="C55" s="18" t="s">
        <v>318</v>
      </c>
      <c r="D55" s="29" t="s">
        <v>304</v>
      </c>
      <c r="E55" s="29" t="s">
        <v>319</v>
      </c>
      <c r="F55" s="28" t="s">
        <v>135</v>
      </c>
      <c r="G55" s="30">
        <v>20000</v>
      </c>
    </row>
    <row r="56" spans="2:7" ht="57" customHeight="1" x14ac:dyDescent="0.25">
      <c r="B56" s="27">
        <v>48</v>
      </c>
      <c r="C56" s="55" t="s">
        <v>335</v>
      </c>
      <c r="D56" s="57" t="s">
        <v>310</v>
      </c>
      <c r="E56" s="57"/>
      <c r="F56" s="56"/>
      <c r="G56" s="58">
        <f>G57</f>
        <v>130000</v>
      </c>
    </row>
    <row r="57" spans="2:7" ht="28.5" customHeight="1" x14ac:dyDescent="0.25">
      <c r="B57" s="27">
        <v>49</v>
      </c>
      <c r="C57" s="18" t="s">
        <v>238</v>
      </c>
      <c r="D57" s="29" t="s">
        <v>383</v>
      </c>
      <c r="E57" s="29" t="s">
        <v>239</v>
      </c>
      <c r="F57" s="28" t="s">
        <v>150</v>
      </c>
      <c r="G57" s="30">
        <v>130000</v>
      </c>
    </row>
    <row r="58" spans="2:7" x14ac:dyDescent="0.25">
      <c r="B58" s="27"/>
      <c r="C58" s="49"/>
      <c r="D58" s="29"/>
      <c r="E58" s="29"/>
      <c r="F58" s="28"/>
      <c r="G58" s="30"/>
    </row>
    <row r="59" spans="2:7" x14ac:dyDescent="0.25">
      <c r="B59" s="27"/>
      <c r="C59" s="98" t="s">
        <v>145</v>
      </c>
      <c r="D59" s="98"/>
      <c r="E59" s="99"/>
      <c r="F59" s="98"/>
      <c r="G59" s="93">
        <f>G45+G9</f>
        <v>5470341</v>
      </c>
    </row>
    <row r="60" spans="2:7" x14ac:dyDescent="0.25">
      <c r="C60" s="100"/>
      <c r="D60" s="100"/>
      <c r="E60" s="100"/>
      <c r="F60" s="100"/>
      <c r="G60" s="100"/>
    </row>
  </sheetData>
  <sortState ref="C10:G18">
    <sortCondition sortBy="fontColor" ref="C10" dxfId="0"/>
  </sortState>
  <mergeCells count="6">
    <mergeCell ref="D7:E7"/>
    <mergeCell ref="D1:G1"/>
    <mergeCell ref="D2:G2"/>
    <mergeCell ref="D3:G3"/>
    <mergeCell ref="D4:G4"/>
    <mergeCell ref="B6:G6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opLeftCell="A45" workbookViewId="0">
      <selection activeCell="B9" sqref="B9:B57"/>
    </sheetView>
  </sheetViews>
  <sheetFormatPr defaultRowHeight="15" x14ac:dyDescent="0.25"/>
  <cols>
    <col min="2" max="2" width="6.42578125" style="7" customWidth="1"/>
    <col min="3" max="3" width="59" style="7" customWidth="1"/>
    <col min="4" max="4" width="9.140625" style="7" customWidth="1"/>
    <col min="5" max="5" width="9.28515625" style="7" customWidth="1"/>
    <col min="6" max="6" width="11.42578125" style="7" customWidth="1"/>
    <col min="7" max="7" width="15.140625" style="7" customWidth="1"/>
    <col min="8" max="8" width="15.28515625" style="7" customWidth="1"/>
  </cols>
  <sheetData>
    <row r="1" spans="2:8" x14ac:dyDescent="0.25">
      <c r="D1" s="123" t="s">
        <v>336</v>
      </c>
      <c r="E1" s="123"/>
      <c r="F1" s="123"/>
      <c r="G1" s="123"/>
      <c r="H1" s="123"/>
    </row>
    <row r="2" spans="2:8" x14ac:dyDescent="0.25">
      <c r="D2" s="123" t="s">
        <v>92</v>
      </c>
      <c r="E2" s="123"/>
      <c r="F2" s="123"/>
      <c r="G2" s="123"/>
      <c r="H2" s="123"/>
    </row>
    <row r="3" spans="2:8" x14ac:dyDescent="0.25">
      <c r="D3" s="123" t="s">
        <v>48</v>
      </c>
      <c r="E3" s="123"/>
      <c r="F3" s="123"/>
      <c r="G3" s="123"/>
      <c r="H3" s="123"/>
    </row>
    <row r="4" spans="2:8" x14ac:dyDescent="0.25">
      <c r="D4" s="124" t="s">
        <v>357</v>
      </c>
      <c r="E4" s="124"/>
      <c r="F4" s="124"/>
      <c r="G4" s="124"/>
      <c r="H4" s="124"/>
    </row>
    <row r="6" spans="2:8" ht="48.75" customHeight="1" x14ac:dyDescent="0.25">
      <c r="B6" s="127" t="s">
        <v>337</v>
      </c>
      <c r="C6" s="127"/>
      <c r="D6" s="127"/>
      <c r="E6" s="127"/>
      <c r="F6" s="127"/>
      <c r="G6" s="127"/>
      <c r="H6" s="127"/>
    </row>
    <row r="7" spans="2:8" ht="27.75" customHeight="1" x14ac:dyDescent="0.25">
      <c r="D7" s="107" t="s">
        <v>148</v>
      </c>
      <c r="E7" s="108"/>
      <c r="F7" s="86"/>
      <c r="G7" s="86"/>
      <c r="H7" s="31"/>
    </row>
    <row r="8" spans="2:8" ht="45" x14ac:dyDescent="0.25">
      <c r="B8" s="26" t="s">
        <v>14</v>
      </c>
      <c r="C8" s="26" t="s">
        <v>137</v>
      </c>
      <c r="D8" s="26" t="s">
        <v>140</v>
      </c>
      <c r="E8" s="26" t="s">
        <v>141</v>
      </c>
      <c r="F8" s="26" t="s">
        <v>139</v>
      </c>
      <c r="G8" s="26" t="s">
        <v>3</v>
      </c>
      <c r="H8" s="26" t="s">
        <v>187</v>
      </c>
    </row>
    <row r="9" spans="2:8" ht="47.25" x14ac:dyDescent="0.25">
      <c r="B9" s="27">
        <v>1</v>
      </c>
      <c r="C9" s="94" t="s">
        <v>248</v>
      </c>
      <c r="D9" s="62" t="s">
        <v>249</v>
      </c>
      <c r="E9" s="62"/>
      <c r="F9" s="61"/>
      <c r="G9" s="63">
        <f>G10+G19+G24+G29+G38+G43</f>
        <v>967500</v>
      </c>
      <c r="H9" s="63">
        <f>H10+H19+H24+H29+H38+H43</f>
        <v>964600</v>
      </c>
    </row>
    <row r="10" spans="2:8" ht="60" x14ac:dyDescent="0.25">
      <c r="B10" s="27">
        <v>2</v>
      </c>
      <c r="C10" s="55" t="s">
        <v>330</v>
      </c>
      <c r="D10" s="57" t="s">
        <v>377</v>
      </c>
      <c r="E10" s="57"/>
      <c r="F10" s="56"/>
      <c r="G10" s="58">
        <f>G11+G13+G15+G17</f>
        <v>430000</v>
      </c>
      <c r="H10" s="58">
        <f>H11+H13+H15+H17</f>
        <v>430000</v>
      </c>
    </row>
    <row r="11" spans="2:8" x14ac:dyDescent="0.25">
      <c r="B11" s="27">
        <v>3</v>
      </c>
      <c r="C11" s="18" t="s">
        <v>290</v>
      </c>
      <c r="D11" s="29" t="s">
        <v>378</v>
      </c>
      <c r="E11" s="29"/>
      <c r="F11" s="28"/>
      <c r="G11" s="30">
        <f>G12</f>
        <v>305000</v>
      </c>
      <c r="H11" s="30">
        <f>H12</f>
        <v>305000</v>
      </c>
    </row>
    <row r="12" spans="2:8" ht="30" x14ac:dyDescent="0.25">
      <c r="B12" s="27">
        <v>4</v>
      </c>
      <c r="C12" s="18" t="s">
        <v>238</v>
      </c>
      <c r="D12" s="29" t="s">
        <v>378</v>
      </c>
      <c r="E12" s="29" t="s">
        <v>239</v>
      </c>
      <c r="F12" s="28" t="s">
        <v>133</v>
      </c>
      <c r="G12" s="30">
        <v>305000</v>
      </c>
      <c r="H12" s="30">
        <v>305000</v>
      </c>
    </row>
    <row r="13" spans="2:8" x14ac:dyDescent="0.25">
      <c r="B13" s="27">
        <v>5</v>
      </c>
      <c r="C13" s="18" t="s">
        <v>291</v>
      </c>
      <c r="D13" s="29" t="s">
        <v>379</v>
      </c>
      <c r="E13" s="29"/>
      <c r="F13" s="28"/>
      <c r="G13" s="30">
        <f>G14</f>
        <v>15000</v>
      </c>
      <c r="H13" s="30">
        <f>H14</f>
        <v>15000</v>
      </c>
    </row>
    <row r="14" spans="2:8" ht="30" x14ac:dyDescent="0.25">
      <c r="B14" s="27">
        <v>6</v>
      </c>
      <c r="C14" s="18" t="s">
        <v>238</v>
      </c>
      <c r="D14" s="29" t="s">
        <v>379</v>
      </c>
      <c r="E14" s="29" t="s">
        <v>239</v>
      </c>
      <c r="F14" s="28" t="s">
        <v>133</v>
      </c>
      <c r="G14" s="30">
        <v>15000</v>
      </c>
      <c r="H14" s="30">
        <v>15000</v>
      </c>
    </row>
    <row r="15" spans="2:8" x14ac:dyDescent="0.25">
      <c r="B15" s="27">
        <v>7</v>
      </c>
      <c r="C15" s="18" t="s">
        <v>144</v>
      </c>
      <c r="D15" s="29" t="s">
        <v>380</v>
      </c>
      <c r="E15" s="29"/>
      <c r="F15" s="28"/>
      <c r="G15" s="30">
        <f>G16</f>
        <v>10000</v>
      </c>
      <c r="H15" s="30">
        <f>H16</f>
        <v>10000</v>
      </c>
    </row>
    <row r="16" spans="2:8" ht="30" x14ac:dyDescent="0.25">
      <c r="B16" s="27">
        <v>8</v>
      </c>
      <c r="C16" s="18" t="s">
        <v>238</v>
      </c>
      <c r="D16" s="29" t="s">
        <v>380</v>
      </c>
      <c r="E16" s="29" t="s">
        <v>239</v>
      </c>
      <c r="F16" s="28" t="s">
        <v>133</v>
      </c>
      <c r="G16" s="30">
        <v>10000</v>
      </c>
      <c r="H16" s="30">
        <v>10000</v>
      </c>
    </row>
    <row r="17" spans="2:8" x14ac:dyDescent="0.25">
      <c r="B17" s="27">
        <v>9</v>
      </c>
      <c r="C17" s="18" t="s">
        <v>292</v>
      </c>
      <c r="D17" s="29" t="s">
        <v>381</v>
      </c>
      <c r="E17" s="29"/>
      <c r="F17" s="28"/>
      <c r="G17" s="30">
        <f>G18</f>
        <v>100000</v>
      </c>
      <c r="H17" s="30">
        <f>H18</f>
        <v>100000</v>
      </c>
    </row>
    <row r="18" spans="2:8" ht="30" x14ac:dyDescent="0.25">
      <c r="B18" s="27">
        <v>10</v>
      </c>
      <c r="C18" s="18" t="s">
        <v>238</v>
      </c>
      <c r="D18" s="29" t="s">
        <v>381</v>
      </c>
      <c r="E18" s="29" t="s">
        <v>239</v>
      </c>
      <c r="F18" s="28" t="s">
        <v>133</v>
      </c>
      <c r="G18" s="30">
        <v>100000</v>
      </c>
      <c r="H18" s="30">
        <v>100000</v>
      </c>
    </row>
    <row r="19" spans="2:8" ht="59.25" customHeight="1" x14ac:dyDescent="0.25">
      <c r="B19" s="27">
        <v>11</v>
      </c>
      <c r="C19" s="55" t="s">
        <v>331</v>
      </c>
      <c r="D19" s="57" t="s">
        <v>328</v>
      </c>
      <c r="E19" s="57"/>
      <c r="F19" s="56"/>
      <c r="G19" s="58">
        <f>G20+G22</f>
        <v>30000</v>
      </c>
      <c r="H19" s="58">
        <f>H20+H22</f>
        <v>30000</v>
      </c>
    </row>
    <row r="20" spans="2:8" x14ac:dyDescent="0.25">
      <c r="B20" s="27">
        <v>12</v>
      </c>
      <c r="C20" s="18" t="s">
        <v>107</v>
      </c>
      <c r="D20" s="29" t="s">
        <v>329</v>
      </c>
      <c r="E20" s="29"/>
      <c r="F20" s="28"/>
      <c r="G20" s="30">
        <f>G21</f>
        <v>25000</v>
      </c>
      <c r="H20" s="30">
        <f>H21</f>
        <v>25000</v>
      </c>
    </row>
    <row r="21" spans="2:8" ht="30" x14ac:dyDescent="0.25">
      <c r="B21" s="27">
        <v>13</v>
      </c>
      <c r="C21" s="18" t="s">
        <v>238</v>
      </c>
      <c r="D21" s="29" t="s">
        <v>329</v>
      </c>
      <c r="E21" s="29" t="s">
        <v>239</v>
      </c>
      <c r="F21" s="28" t="s">
        <v>129</v>
      </c>
      <c r="G21" s="30">
        <v>25000</v>
      </c>
      <c r="H21" s="30">
        <v>25000</v>
      </c>
    </row>
    <row r="22" spans="2:8" x14ac:dyDescent="0.25">
      <c r="B22" s="27">
        <v>14</v>
      </c>
      <c r="C22" s="18" t="s">
        <v>278</v>
      </c>
      <c r="D22" s="29" t="s">
        <v>372</v>
      </c>
      <c r="E22" s="29"/>
      <c r="F22" s="28"/>
      <c r="G22" s="30">
        <f>G23</f>
        <v>5000</v>
      </c>
      <c r="H22" s="30">
        <f>H23</f>
        <v>5000</v>
      </c>
    </row>
    <row r="23" spans="2:8" ht="30" x14ac:dyDescent="0.25">
      <c r="B23" s="27">
        <v>15</v>
      </c>
      <c r="C23" s="18" t="s">
        <v>238</v>
      </c>
      <c r="D23" s="29" t="s">
        <v>372</v>
      </c>
      <c r="E23" s="29" t="s">
        <v>239</v>
      </c>
      <c r="F23" s="28" t="s">
        <v>129</v>
      </c>
      <c r="G23" s="30">
        <v>5000</v>
      </c>
      <c r="H23" s="30">
        <v>5000</v>
      </c>
    </row>
    <row r="24" spans="2:8" ht="60" x14ac:dyDescent="0.25">
      <c r="B24" s="27">
        <v>16</v>
      </c>
      <c r="C24" s="55" t="s">
        <v>333</v>
      </c>
      <c r="D24" s="57" t="s">
        <v>328</v>
      </c>
      <c r="E24" s="57"/>
      <c r="F24" s="56"/>
      <c r="G24" s="58">
        <f>G25+G27</f>
        <v>4000</v>
      </c>
      <c r="H24" s="58">
        <f>H25+H27</f>
        <v>4000</v>
      </c>
    </row>
    <row r="25" spans="2:8" ht="45" x14ac:dyDescent="0.25">
      <c r="B25" s="27">
        <v>17</v>
      </c>
      <c r="C25" s="50" t="s">
        <v>143</v>
      </c>
      <c r="D25" s="29" t="s">
        <v>371</v>
      </c>
      <c r="E25" s="29"/>
      <c r="F25" s="28"/>
      <c r="G25" s="30">
        <f>G26</f>
        <v>3000</v>
      </c>
      <c r="H25" s="30">
        <f>H26</f>
        <v>3000</v>
      </c>
    </row>
    <row r="26" spans="2:8" ht="30" x14ac:dyDescent="0.25">
      <c r="B26" s="27">
        <v>18</v>
      </c>
      <c r="C26" s="18" t="s">
        <v>238</v>
      </c>
      <c r="D26" s="29" t="s">
        <v>371</v>
      </c>
      <c r="E26" s="29" t="s">
        <v>239</v>
      </c>
      <c r="F26" s="28" t="s">
        <v>128</v>
      </c>
      <c r="G26" s="30">
        <v>3000</v>
      </c>
      <c r="H26" s="30">
        <v>3000</v>
      </c>
    </row>
    <row r="27" spans="2:8" ht="30" x14ac:dyDescent="0.25">
      <c r="B27" s="27">
        <v>19</v>
      </c>
      <c r="C27" s="18" t="s">
        <v>276</v>
      </c>
      <c r="D27" s="29" t="s">
        <v>370</v>
      </c>
      <c r="E27" s="29"/>
      <c r="F27" s="28"/>
      <c r="G27" s="30">
        <f>G28</f>
        <v>1000</v>
      </c>
      <c r="H27" s="30">
        <f>H28</f>
        <v>1000</v>
      </c>
    </row>
    <row r="28" spans="2:8" ht="30" x14ac:dyDescent="0.25">
      <c r="B28" s="27">
        <v>20</v>
      </c>
      <c r="C28" s="18" t="s">
        <v>238</v>
      </c>
      <c r="D28" s="29" t="s">
        <v>370</v>
      </c>
      <c r="E28" s="29" t="s">
        <v>239</v>
      </c>
      <c r="F28" s="28" t="s">
        <v>128</v>
      </c>
      <c r="G28" s="30">
        <v>1000</v>
      </c>
      <c r="H28" s="30">
        <v>1000</v>
      </c>
    </row>
    <row r="29" spans="2:8" ht="56.25" customHeight="1" x14ac:dyDescent="0.25">
      <c r="B29" s="27">
        <v>21</v>
      </c>
      <c r="C29" s="55" t="s">
        <v>332</v>
      </c>
      <c r="D29" s="57" t="s">
        <v>328</v>
      </c>
      <c r="E29" s="57"/>
      <c r="F29" s="56"/>
      <c r="G29" s="58">
        <f>G30+G32+G34+G36</f>
        <v>413500</v>
      </c>
      <c r="H29" s="58">
        <f>H30+H32+H34+H36</f>
        <v>410600</v>
      </c>
    </row>
    <row r="30" spans="2:8" x14ac:dyDescent="0.25">
      <c r="B30" s="27">
        <v>22</v>
      </c>
      <c r="C30" s="18" t="s">
        <v>282</v>
      </c>
      <c r="D30" s="29" t="s">
        <v>391</v>
      </c>
      <c r="E30" s="29"/>
      <c r="F30" s="28"/>
      <c r="G30" s="30">
        <f>G31</f>
        <v>362500</v>
      </c>
      <c r="H30" s="30">
        <f>H31</f>
        <v>359600</v>
      </c>
    </row>
    <row r="31" spans="2:8" ht="30" x14ac:dyDescent="0.25">
      <c r="B31" s="27">
        <v>23</v>
      </c>
      <c r="C31" s="18" t="s">
        <v>238</v>
      </c>
      <c r="D31" s="29" t="s">
        <v>391</v>
      </c>
      <c r="E31" s="29" t="s">
        <v>239</v>
      </c>
      <c r="F31" s="28" t="s">
        <v>221</v>
      </c>
      <c r="G31" s="101">
        <v>362500</v>
      </c>
      <c r="H31" s="30">
        <v>359600</v>
      </c>
    </row>
    <row r="32" spans="2:8" x14ac:dyDescent="0.25">
      <c r="B32" s="27">
        <v>24</v>
      </c>
      <c r="C32" s="18" t="s">
        <v>283</v>
      </c>
      <c r="D32" s="29" t="s">
        <v>374</v>
      </c>
      <c r="E32" s="29"/>
      <c r="F32" s="28"/>
      <c r="G32" s="30">
        <f>G33</f>
        <v>1000</v>
      </c>
      <c r="H32" s="30">
        <f>H33</f>
        <v>1000</v>
      </c>
    </row>
    <row r="33" spans="2:8" ht="30" x14ac:dyDescent="0.25">
      <c r="B33" s="27">
        <v>25</v>
      </c>
      <c r="C33" s="18" t="s">
        <v>238</v>
      </c>
      <c r="D33" s="29" t="s">
        <v>374</v>
      </c>
      <c r="E33" s="29" t="s">
        <v>239</v>
      </c>
      <c r="F33" s="28" t="s">
        <v>221</v>
      </c>
      <c r="G33" s="101">
        <v>1000</v>
      </c>
      <c r="H33" s="30">
        <v>1000</v>
      </c>
    </row>
    <row r="34" spans="2:8" x14ac:dyDescent="0.25">
      <c r="B34" s="27">
        <v>26</v>
      </c>
      <c r="C34" s="18" t="s">
        <v>284</v>
      </c>
      <c r="D34" s="29" t="s">
        <v>373</v>
      </c>
      <c r="E34" s="29"/>
      <c r="F34" s="28"/>
      <c r="G34" s="30">
        <f>G35</f>
        <v>50000</v>
      </c>
      <c r="H34" s="30">
        <f>H35</f>
        <v>50000</v>
      </c>
    </row>
    <row r="35" spans="2:8" ht="30" x14ac:dyDescent="0.25">
      <c r="B35" s="27">
        <v>27</v>
      </c>
      <c r="C35" s="18" t="s">
        <v>238</v>
      </c>
      <c r="D35" s="29" t="s">
        <v>373</v>
      </c>
      <c r="E35" s="29" t="s">
        <v>239</v>
      </c>
      <c r="F35" s="28" t="s">
        <v>221</v>
      </c>
      <c r="G35" s="101">
        <v>50000</v>
      </c>
      <c r="H35" s="30">
        <v>50000</v>
      </c>
    </row>
    <row r="36" spans="2:8" x14ac:dyDescent="0.25">
      <c r="B36" s="27">
        <v>28</v>
      </c>
      <c r="C36" s="18" t="s">
        <v>278</v>
      </c>
      <c r="D36" s="29" t="s">
        <v>372</v>
      </c>
      <c r="E36" s="29"/>
      <c r="F36" s="28"/>
      <c r="G36" s="30">
        <f>G37</f>
        <v>0</v>
      </c>
      <c r="H36" s="30">
        <f>H37</f>
        <v>0</v>
      </c>
    </row>
    <row r="37" spans="2:8" ht="30" x14ac:dyDescent="0.25">
      <c r="B37" s="27">
        <v>29</v>
      </c>
      <c r="C37" s="18" t="s">
        <v>238</v>
      </c>
      <c r="D37" s="29" t="s">
        <v>372</v>
      </c>
      <c r="E37" s="29" t="s">
        <v>239</v>
      </c>
      <c r="F37" s="28" t="s">
        <v>221</v>
      </c>
      <c r="G37" s="101"/>
      <c r="H37" s="30">
        <v>0</v>
      </c>
    </row>
    <row r="38" spans="2:8" ht="61.5" customHeight="1" x14ac:dyDescent="0.25">
      <c r="B38" s="27">
        <v>30</v>
      </c>
      <c r="C38" s="55" t="s">
        <v>334</v>
      </c>
      <c r="D38" s="57" t="s">
        <v>328</v>
      </c>
      <c r="E38" s="57"/>
      <c r="F38" s="56"/>
      <c r="G38" s="58">
        <f>G39+G41</f>
        <v>60000</v>
      </c>
      <c r="H38" s="58">
        <f>H39+H41</f>
        <v>60000</v>
      </c>
    </row>
    <row r="39" spans="2:8" x14ac:dyDescent="0.25">
      <c r="B39" s="27">
        <v>31</v>
      </c>
      <c r="C39" s="18" t="s">
        <v>287</v>
      </c>
      <c r="D39" s="29" t="s">
        <v>375</v>
      </c>
      <c r="E39" s="29"/>
      <c r="F39" s="28"/>
      <c r="G39" s="30">
        <f>G40</f>
        <v>30000</v>
      </c>
      <c r="H39" s="30">
        <f>H40</f>
        <v>30000</v>
      </c>
    </row>
    <row r="40" spans="2:8" ht="30" x14ac:dyDescent="0.25">
      <c r="B40" s="27">
        <v>32</v>
      </c>
      <c r="C40" s="18" t="s">
        <v>238</v>
      </c>
      <c r="D40" s="29" t="s">
        <v>375</v>
      </c>
      <c r="E40" s="29" t="s">
        <v>239</v>
      </c>
      <c r="F40" s="28" t="s">
        <v>132</v>
      </c>
      <c r="G40" s="101">
        <v>30000</v>
      </c>
      <c r="H40" s="30">
        <v>30000</v>
      </c>
    </row>
    <row r="41" spans="2:8" x14ac:dyDescent="0.25">
      <c r="B41" s="27">
        <v>33</v>
      </c>
      <c r="C41" s="18" t="s">
        <v>288</v>
      </c>
      <c r="D41" s="29" t="s">
        <v>376</v>
      </c>
      <c r="E41" s="29"/>
      <c r="F41" s="28"/>
      <c r="G41" s="30">
        <f>G42</f>
        <v>30000</v>
      </c>
      <c r="H41" s="30">
        <f>H42</f>
        <v>30000</v>
      </c>
    </row>
    <row r="42" spans="2:8" ht="30" x14ac:dyDescent="0.25">
      <c r="B42" s="27">
        <v>34</v>
      </c>
      <c r="C42" s="18" t="s">
        <v>238</v>
      </c>
      <c r="D42" s="29" t="s">
        <v>376</v>
      </c>
      <c r="E42" s="29" t="s">
        <v>239</v>
      </c>
      <c r="F42" s="28" t="s">
        <v>132</v>
      </c>
      <c r="G42" s="101">
        <v>30000</v>
      </c>
      <c r="H42" s="30">
        <v>30000</v>
      </c>
    </row>
    <row r="43" spans="2:8" ht="55.5" customHeight="1" x14ac:dyDescent="0.25">
      <c r="B43" s="27">
        <v>35</v>
      </c>
      <c r="C43" s="59" t="s">
        <v>327</v>
      </c>
      <c r="D43" s="57" t="s">
        <v>328</v>
      </c>
      <c r="E43" s="57"/>
      <c r="F43" s="56"/>
      <c r="G43" s="58">
        <f>G44</f>
        <v>30000</v>
      </c>
      <c r="H43" s="58">
        <f>H44</f>
        <v>30000</v>
      </c>
    </row>
    <row r="44" spans="2:8" ht="75" x14ac:dyDescent="0.25">
      <c r="B44" s="27">
        <v>36</v>
      </c>
      <c r="C44" s="50" t="s">
        <v>252</v>
      </c>
      <c r="D44" s="52" t="s">
        <v>363</v>
      </c>
      <c r="E44" s="52" t="s">
        <v>239</v>
      </c>
      <c r="F44" s="51" t="s">
        <v>122</v>
      </c>
      <c r="G44" s="102">
        <v>30000</v>
      </c>
      <c r="H44" s="53">
        <v>30000</v>
      </c>
    </row>
    <row r="45" spans="2:8" ht="39" customHeight="1" x14ac:dyDescent="0.25">
      <c r="B45" s="27">
        <v>37</v>
      </c>
      <c r="C45" s="94" t="s">
        <v>294</v>
      </c>
      <c r="D45" s="62" t="s">
        <v>295</v>
      </c>
      <c r="E45" s="62"/>
      <c r="F45" s="61"/>
      <c r="G45" s="63">
        <f>G46+G51+G56</f>
        <v>4710248</v>
      </c>
      <c r="H45" s="63">
        <f>H46+H51+H56</f>
        <v>4790522</v>
      </c>
    </row>
    <row r="46" spans="2:8" ht="18" customHeight="1" x14ac:dyDescent="0.25">
      <c r="B46" s="27">
        <v>38</v>
      </c>
      <c r="C46" s="55" t="s">
        <v>296</v>
      </c>
      <c r="D46" s="57" t="s">
        <v>297</v>
      </c>
      <c r="E46" s="57"/>
      <c r="F46" s="56"/>
      <c r="G46" s="58">
        <f>G47</f>
        <v>383944</v>
      </c>
      <c r="H46" s="58">
        <f>H47</f>
        <v>391218</v>
      </c>
    </row>
    <row r="47" spans="2:8" ht="30" customHeight="1" x14ac:dyDescent="0.25">
      <c r="B47" s="27">
        <v>39</v>
      </c>
      <c r="C47" s="18" t="s">
        <v>298</v>
      </c>
      <c r="D47" s="29" t="s">
        <v>382</v>
      </c>
      <c r="E47" s="29"/>
      <c r="F47" s="28"/>
      <c r="G47" s="30">
        <f>G48</f>
        <v>383944</v>
      </c>
      <c r="H47" s="30">
        <f>H48</f>
        <v>391218</v>
      </c>
    </row>
    <row r="48" spans="2:8" ht="18" customHeight="1" x14ac:dyDescent="0.25">
      <c r="B48" s="27">
        <v>40</v>
      </c>
      <c r="C48" s="18" t="s">
        <v>299</v>
      </c>
      <c r="D48" s="29" t="s">
        <v>382</v>
      </c>
      <c r="E48" s="29" t="s">
        <v>300</v>
      </c>
      <c r="F48" s="28" t="s">
        <v>135</v>
      </c>
      <c r="G48" s="30">
        <f>G49+G50</f>
        <v>383944</v>
      </c>
      <c r="H48" s="30">
        <f>H49+H50</f>
        <v>391218</v>
      </c>
    </row>
    <row r="49" spans="2:8" ht="42" customHeight="1" x14ac:dyDescent="0.25">
      <c r="B49" s="27">
        <v>41</v>
      </c>
      <c r="C49" s="18" t="s">
        <v>316</v>
      </c>
      <c r="D49" s="29" t="s">
        <v>382</v>
      </c>
      <c r="E49" s="29" t="s">
        <v>317</v>
      </c>
      <c r="F49" s="28" t="s">
        <v>135</v>
      </c>
      <c r="G49" s="101">
        <v>371944</v>
      </c>
      <c r="H49" s="30">
        <v>378418</v>
      </c>
    </row>
    <row r="50" spans="2:8" ht="19.5" customHeight="1" x14ac:dyDescent="0.25">
      <c r="B50" s="27">
        <v>42</v>
      </c>
      <c r="C50" s="18" t="s">
        <v>318</v>
      </c>
      <c r="D50" s="29" t="s">
        <v>382</v>
      </c>
      <c r="E50" s="29" t="s">
        <v>319</v>
      </c>
      <c r="F50" s="28" t="s">
        <v>135</v>
      </c>
      <c r="G50" s="101">
        <v>12000</v>
      </c>
      <c r="H50" s="30">
        <v>12800</v>
      </c>
    </row>
    <row r="51" spans="2:8" ht="18" customHeight="1" x14ac:dyDescent="0.25">
      <c r="B51" s="27">
        <v>43</v>
      </c>
      <c r="C51" s="55" t="s">
        <v>301</v>
      </c>
      <c r="D51" s="57" t="s">
        <v>302</v>
      </c>
      <c r="E51" s="57"/>
      <c r="F51" s="56"/>
      <c r="G51" s="58">
        <f>G52</f>
        <v>4196304</v>
      </c>
      <c r="H51" s="58">
        <f>H52</f>
        <v>4269304</v>
      </c>
    </row>
    <row r="52" spans="2:8" ht="42.75" customHeight="1" x14ac:dyDescent="0.25">
      <c r="B52" s="27">
        <v>44</v>
      </c>
      <c r="C52" s="18" t="s">
        <v>303</v>
      </c>
      <c r="D52" s="29" t="s">
        <v>304</v>
      </c>
      <c r="E52" s="29"/>
      <c r="F52" s="28"/>
      <c r="G52" s="30">
        <f>G53</f>
        <v>4196304</v>
      </c>
      <c r="H52" s="30">
        <f>H53</f>
        <v>4269304</v>
      </c>
    </row>
    <row r="53" spans="2:8" ht="18" customHeight="1" x14ac:dyDescent="0.25">
      <c r="B53" s="27">
        <v>45</v>
      </c>
      <c r="C53" s="18" t="s">
        <v>299</v>
      </c>
      <c r="D53" s="29" t="s">
        <v>304</v>
      </c>
      <c r="E53" s="29" t="s">
        <v>300</v>
      </c>
      <c r="F53" s="28" t="s">
        <v>135</v>
      </c>
      <c r="G53" s="30">
        <f>G54+G55</f>
        <v>4196304</v>
      </c>
      <c r="H53" s="30">
        <f>H54+H55</f>
        <v>4269304</v>
      </c>
    </row>
    <row r="54" spans="2:8" ht="44.25" customHeight="1" x14ac:dyDescent="0.25">
      <c r="B54" s="27">
        <v>46</v>
      </c>
      <c r="C54" s="18" t="s">
        <v>316</v>
      </c>
      <c r="D54" s="29" t="s">
        <v>304</v>
      </c>
      <c r="E54" s="29" t="s">
        <v>317</v>
      </c>
      <c r="F54" s="28" t="s">
        <v>135</v>
      </c>
      <c r="G54" s="101" t="s">
        <v>339</v>
      </c>
      <c r="H54" s="30">
        <v>4244304</v>
      </c>
    </row>
    <row r="55" spans="2:8" ht="18" customHeight="1" x14ac:dyDescent="0.25">
      <c r="B55" s="27">
        <v>47</v>
      </c>
      <c r="C55" s="18" t="s">
        <v>318</v>
      </c>
      <c r="D55" s="29" t="s">
        <v>304</v>
      </c>
      <c r="E55" s="29" t="s">
        <v>319</v>
      </c>
      <c r="F55" s="28" t="s">
        <v>135</v>
      </c>
      <c r="G55" s="101" t="s">
        <v>338</v>
      </c>
      <c r="H55" s="30">
        <v>25000</v>
      </c>
    </row>
    <row r="56" spans="2:8" ht="57" customHeight="1" x14ac:dyDescent="0.25">
      <c r="B56" s="27">
        <v>48</v>
      </c>
      <c r="C56" s="55" t="s">
        <v>335</v>
      </c>
      <c r="D56" s="57" t="s">
        <v>310</v>
      </c>
      <c r="E56" s="57"/>
      <c r="F56" s="56"/>
      <c r="G56" s="58">
        <f>G57</f>
        <v>130000</v>
      </c>
      <c r="H56" s="58">
        <f>H57</f>
        <v>130000</v>
      </c>
    </row>
    <row r="57" spans="2:8" ht="28.5" customHeight="1" x14ac:dyDescent="0.25">
      <c r="B57" s="27">
        <v>49</v>
      </c>
      <c r="C57" s="18" t="s">
        <v>238</v>
      </c>
      <c r="D57" s="29" t="s">
        <v>383</v>
      </c>
      <c r="E57" s="29" t="s">
        <v>239</v>
      </c>
      <c r="F57" s="28" t="s">
        <v>150</v>
      </c>
      <c r="G57" s="101">
        <v>130000</v>
      </c>
      <c r="H57" s="30">
        <v>130000</v>
      </c>
    </row>
    <row r="58" spans="2:8" x14ac:dyDescent="0.25">
      <c r="B58" s="27"/>
      <c r="C58" s="49"/>
      <c r="D58" s="29"/>
      <c r="E58" s="29"/>
      <c r="F58" s="28"/>
      <c r="G58" s="28"/>
      <c r="H58" s="30"/>
    </row>
    <row r="59" spans="2:8" x14ac:dyDescent="0.25">
      <c r="B59" s="27"/>
      <c r="C59" s="98" t="s">
        <v>145</v>
      </c>
      <c r="D59" s="98"/>
      <c r="E59" s="99"/>
      <c r="F59" s="98"/>
      <c r="G59" s="93">
        <f>G45+G9</f>
        <v>5677748</v>
      </c>
      <c r="H59" s="93">
        <f>H45+H9</f>
        <v>5755122</v>
      </c>
    </row>
    <row r="60" spans="2:8" x14ac:dyDescent="0.25">
      <c r="C60" s="100"/>
      <c r="D60" s="100"/>
      <c r="E60" s="100"/>
      <c r="F60" s="100"/>
      <c r="G60" s="100"/>
      <c r="H60" s="100"/>
    </row>
  </sheetData>
  <mergeCells count="6">
    <mergeCell ref="D7:E7"/>
    <mergeCell ref="D1:H1"/>
    <mergeCell ref="D2:H2"/>
    <mergeCell ref="D3:H3"/>
    <mergeCell ref="D4:H4"/>
    <mergeCell ref="B6:H6"/>
  </mergeCells>
  <pageMargins left="0.7" right="0.7" top="0.75" bottom="0.75" header="0.3" footer="0.3"/>
  <pageSetup paperSize="9" scale="97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D19" sqref="D19"/>
    </sheetView>
  </sheetViews>
  <sheetFormatPr defaultRowHeight="15" x14ac:dyDescent="0.25"/>
  <cols>
    <col min="1" max="1" width="5.5703125" customWidth="1"/>
    <col min="2" max="2" width="9.7109375" style="7" customWidth="1"/>
    <col min="3" max="3" width="56.140625" style="7" customWidth="1"/>
    <col min="4" max="4" width="19.42578125" style="7" customWidth="1"/>
    <col min="5" max="6" width="19" style="7" customWidth="1"/>
  </cols>
  <sheetData>
    <row r="1" spans="2:8" x14ac:dyDescent="0.25">
      <c r="E1" s="123" t="s">
        <v>340</v>
      </c>
      <c r="F1" s="126"/>
      <c r="G1" s="23"/>
      <c r="H1" s="23"/>
    </row>
    <row r="2" spans="2:8" x14ac:dyDescent="0.25">
      <c r="E2" s="123" t="s">
        <v>92</v>
      </c>
      <c r="F2" s="126"/>
      <c r="G2" s="23"/>
      <c r="H2" s="23"/>
    </row>
    <row r="3" spans="2:8" x14ac:dyDescent="0.25">
      <c r="E3" s="123" t="s">
        <v>48</v>
      </c>
      <c r="F3" s="126"/>
      <c r="G3" s="23"/>
      <c r="H3" s="23"/>
    </row>
    <row r="4" spans="2:8" x14ac:dyDescent="0.25">
      <c r="E4" s="124" t="s">
        <v>356</v>
      </c>
      <c r="F4" s="126"/>
      <c r="G4" s="23"/>
      <c r="H4" s="23"/>
    </row>
    <row r="5" spans="2:8" ht="26.25" customHeight="1" x14ac:dyDescent="0.25"/>
    <row r="6" spans="2:8" ht="19.5" customHeight="1" x14ac:dyDescent="0.25">
      <c r="B6" s="133" t="s">
        <v>341</v>
      </c>
      <c r="C6" s="134"/>
      <c r="D6" s="134"/>
      <c r="E6" s="134"/>
      <c r="F6" s="134"/>
    </row>
    <row r="7" spans="2:8" ht="34.5" customHeight="1" x14ac:dyDescent="0.25">
      <c r="B7" s="133" t="s">
        <v>342</v>
      </c>
      <c r="C7" s="134"/>
      <c r="D7" s="134"/>
      <c r="E7" s="134"/>
      <c r="F7" s="134"/>
    </row>
    <row r="8" spans="2:8" x14ac:dyDescent="0.25">
      <c r="D8" s="131" t="s">
        <v>148</v>
      </c>
      <c r="E8" s="132"/>
    </row>
    <row r="9" spans="2:8" ht="32.25" customHeight="1" x14ac:dyDescent="0.25">
      <c r="B9" s="33" t="s">
        <v>152</v>
      </c>
      <c r="C9" s="34" t="s">
        <v>153</v>
      </c>
      <c r="D9" s="34" t="s">
        <v>343</v>
      </c>
      <c r="E9" s="34" t="s">
        <v>163</v>
      </c>
      <c r="F9" s="34" t="s">
        <v>344</v>
      </c>
      <c r="G9" s="2"/>
    </row>
    <row r="10" spans="2:8" x14ac:dyDescent="0.25">
      <c r="B10" s="27">
        <v>1</v>
      </c>
      <c r="C10" s="18" t="s">
        <v>154</v>
      </c>
      <c r="D10" s="35">
        <v>0</v>
      </c>
      <c r="E10" s="35">
        <v>0</v>
      </c>
      <c r="F10" s="35">
        <v>0</v>
      </c>
    </row>
    <row r="11" spans="2:8" x14ac:dyDescent="0.25">
      <c r="B11" s="36" t="s">
        <v>164</v>
      </c>
      <c r="C11" s="18" t="s">
        <v>155</v>
      </c>
      <c r="D11" s="35">
        <v>0</v>
      </c>
      <c r="E11" s="35">
        <v>0</v>
      </c>
      <c r="F11" s="35">
        <v>0</v>
      </c>
    </row>
    <row r="12" spans="2:8" x14ac:dyDescent="0.25">
      <c r="B12" s="36" t="s">
        <v>165</v>
      </c>
      <c r="C12" s="18" t="s">
        <v>156</v>
      </c>
      <c r="D12" s="35">
        <v>0</v>
      </c>
      <c r="E12" s="35">
        <v>0</v>
      </c>
      <c r="F12" s="35">
        <v>0</v>
      </c>
    </row>
    <row r="13" spans="2:8" x14ac:dyDescent="0.25">
      <c r="B13" s="36" t="s">
        <v>149</v>
      </c>
      <c r="C13" s="18" t="s">
        <v>157</v>
      </c>
      <c r="D13" s="35">
        <v>0</v>
      </c>
      <c r="E13" s="35">
        <v>0</v>
      </c>
      <c r="F13" s="35">
        <v>0</v>
      </c>
    </row>
    <row r="14" spans="2:8" x14ac:dyDescent="0.25">
      <c r="B14" s="36" t="s">
        <v>166</v>
      </c>
      <c r="C14" s="18" t="s">
        <v>158</v>
      </c>
      <c r="D14" s="35">
        <v>0</v>
      </c>
      <c r="E14" s="35">
        <v>0</v>
      </c>
      <c r="F14" s="35">
        <v>0</v>
      </c>
    </row>
    <row r="15" spans="2:8" x14ac:dyDescent="0.25">
      <c r="B15" s="36" t="s">
        <v>167</v>
      </c>
      <c r="C15" s="18" t="s">
        <v>159</v>
      </c>
      <c r="D15" s="35">
        <v>0</v>
      </c>
      <c r="E15" s="35">
        <v>0</v>
      </c>
      <c r="F15" s="35">
        <v>0</v>
      </c>
    </row>
    <row r="16" spans="2:8" ht="30" x14ac:dyDescent="0.25">
      <c r="B16" s="36">
        <v>3</v>
      </c>
      <c r="C16" s="18" t="s">
        <v>160</v>
      </c>
      <c r="D16" s="35">
        <v>-750000</v>
      </c>
      <c r="E16" s="35">
        <v>0</v>
      </c>
      <c r="F16" s="35">
        <v>0</v>
      </c>
    </row>
    <row r="17" spans="2:6" x14ac:dyDescent="0.25">
      <c r="B17" s="36" t="s">
        <v>168</v>
      </c>
      <c r="C17" s="18" t="s">
        <v>161</v>
      </c>
      <c r="D17" s="35">
        <v>0</v>
      </c>
      <c r="E17" s="35">
        <v>0</v>
      </c>
      <c r="F17" s="35">
        <v>0</v>
      </c>
    </row>
    <row r="18" spans="2:6" x14ac:dyDescent="0.25">
      <c r="B18" s="36" t="s">
        <v>169</v>
      </c>
      <c r="C18" s="18" t="s">
        <v>159</v>
      </c>
      <c r="D18" s="35">
        <v>-750000</v>
      </c>
      <c r="E18" s="35">
        <v>0</v>
      </c>
      <c r="F18" s="35">
        <v>0</v>
      </c>
    </row>
    <row r="19" spans="2:6" ht="45" x14ac:dyDescent="0.25">
      <c r="B19" s="36">
        <v>4</v>
      </c>
      <c r="C19" s="18" t="s">
        <v>162</v>
      </c>
      <c r="D19" s="35">
        <v>0</v>
      </c>
      <c r="E19" s="35">
        <v>0</v>
      </c>
      <c r="F19" s="35">
        <v>0</v>
      </c>
    </row>
    <row r="20" spans="2:6" x14ac:dyDescent="0.25">
      <c r="B20" s="36" t="s">
        <v>170</v>
      </c>
      <c r="C20" s="18" t="s">
        <v>161</v>
      </c>
      <c r="D20" s="35">
        <v>0</v>
      </c>
      <c r="E20" s="35">
        <v>0</v>
      </c>
      <c r="F20" s="35">
        <v>0</v>
      </c>
    </row>
    <row r="21" spans="2:6" x14ac:dyDescent="0.25">
      <c r="B21" s="36" t="s">
        <v>171</v>
      </c>
      <c r="C21" s="18" t="s">
        <v>159</v>
      </c>
      <c r="D21" s="35">
        <v>0</v>
      </c>
      <c r="E21" s="35">
        <v>0</v>
      </c>
      <c r="F21" s="35">
        <v>0</v>
      </c>
    </row>
  </sheetData>
  <mergeCells count="7">
    <mergeCell ref="D8:E8"/>
    <mergeCell ref="B6:F6"/>
    <mergeCell ref="B7:F7"/>
    <mergeCell ref="E1:F1"/>
    <mergeCell ref="E2:F2"/>
    <mergeCell ref="E3:F3"/>
    <mergeCell ref="E4:F4"/>
  </mergeCells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F4" sqref="F4:H4"/>
    </sheetView>
  </sheetViews>
  <sheetFormatPr defaultRowHeight="15" x14ac:dyDescent="0.25"/>
  <cols>
    <col min="2" max="2" width="8.5703125" style="7" customWidth="1"/>
    <col min="3" max="3" width="23.140625" style="7" customWidth="1"/>
    <col min="4" max="4" width="15.85546875" style="7" customWidth="1"/>
    <col min="5" max="5" width="14" style="7" customWidth="1"/>
    <col min="6" max="6" width="12" style="7" customWidth="1"/>
    <col min="7" max="7" width="11" style="7" customWidth="1"/>
    <col min="8" max="8" width="13.5703125" style="7" customWidth="1"/>
  </cols>
  <sheetData>
    <row r="1" spans="2:9" x14ac:dyDescent="0.25">
      <c r="F1" s="123" t="s">
        <v>345</v>
      </c>
      <c r="G1" s="126"/>
      <c r="H1" s="126"/>
      <c r="I1" s="23"/>
    </row>
    <row r="2" spans="2:9" x14ac:dyDescent="0.25">
      <c r="F2" s="123" t="s">
        <v>92</v>
      </c>
      <c r="G2" s="126"/>
      <c r="H2" s="126"/>
      <c r="I2" s="23"/>
    </row>
    <row r="3" spans="2:9" x14ac:dyDescent="0.25">
      <c r="F3" s="123" t="s">
        <v>48</v>
      </c>
      <c r="G3" s="126"/>
      <c r="H3" s="126"/>
      <c r="I3" s="23"/>
    </row>
    <row r="4" spans="2:9" x14ac:dyDescent="0.25">
      <c r="F4" s="124" t="s">
        <v>355</v>
      </c>
      <c r="G4" s="126"/>
      <c r="H4" s="126"/>
      <c r="I4" s="23"/>
    </row>
    <row r="5" spans="2:9" ht="31.5" customHeight="1" x14ac:dyDescent="0.25"/>
    <row r="6" spans="2:9" ht="18.75" customHeight="1" x14ac:dyDescent="0.25">
      <c r="B6" s="133" t="s">
        <v>346</v>
      </c>
      <c r="C6" s="133"/>
      <c r="D6" s="133"/>
      <c r="E6" s="133"/>
      <c r="F6" s="133"/>
      <c r="G6" s="133"/>
      <c r="H6" s="133"/>
    </row>
    <row r="7" spans="2:9" ht="33" customHeight="1" x14ac:dyDescent="0.25">
      <c r="B7" s="141" t="s">
        <v>347</v>
      </c>
      <c r="C7" s="141"/>
      <c r="D7" s="141"/>
      <c r="E7" s="141"/>
      <c r="F7" s="141"/>
      <c r="G7" s="141"/>
      <c r="H7" s="141"/>
    </row>
    <row r="8" spans="2:9" s="2" customFormat="1" ht="45" customHeight="1" x14ac:dyDescent="0.25">
      <c r="B8" s="37" t="s">
        <v>152</v>
      </c>
      <c r="C8" s="37" t="s">
        <v>174</v>
      </c>
      <c r="D8" s="37" t="s">
        <v>175</v>
      </c>
      <c r="E8" s="135" t="s">
        <v>176</v>
      </c>
      <c r="F8" s="135"/>
      <c r="G8" s="135"/>
      <c r="H8" s="139" t="s">
        <v>177</v>
      </c>
    </row>
    <row r="9" spans="2:9" x14ac:dyDescent="0.25">
      <c r="B9" s="27"/>
      <c r="C9" s="27"/>
      <c r="D9" s="27"/>
      <c r="E9" s="27" t="s">
        <v>2</v>
      </c>
      <c r="F9" s="27" t="s">
        <v>3</v>
      </c>
      <c r="G9" s="27" t="s">
        <v>187</v>
      </c>
      <c r="H9" s="140"/>
    </row>
    <row r="10" spans="2:9" x14ac:dyDescent="0.25">
      <c r="B10" s="136" t="s">
        <v>178</v>
      </c>
      <c r="C10" s="137"/>
      <c r="D10" s="137"/>
      <c r="E10" s="137"/>
      <c r="F10" s="137"/>
      <c r="G10" s="137"/>
      <c r="H10" s="138"/>
    </row>
    <row r="11" spans="2:9" x14ac:dyDescent="0.25">
      <c r="B11" s="13"/>
      <c r="C11" s="13"/>
      <c r="D11" s="13"/>
      <c r="E11" s="13"/>
      <c r="F11" s="13"/>
      <c r="G11" s="13"/>
      <c r="H11" s="13"/>
    </row>
    <row r="12" spans="2:9" x14ac:dyDescent="0.25">
      <c r="B12" s="136" t="s">
        <v>180</v>
      </c>
      <c r="C12" s="137"/>
      <c r="D12" s="137"/>
      <c r="E12" s="137"/>
      <c r="F12" s="137"/>
      <c r="G12" s="137"/>
      <c r="H12" s="138"/>
    </row>
    <row r="13" spans="2:9" x14ac:dyDescent="0.25">
      <c r="B13" s="136" t="s">
        <v>179</v>
      </c>
      <c r="C13" s="137"/>
      <c r="D13" s="137"/>
      <c r="E13" s="137"/>
      <c r="F13" s="137"/>
      <c r="G13" s="137"/>
      <c r="H13" s="138"/>
    </row>
    <row r="14" spans="2:9" x14ac:dyDescent="0.25">
      <c r="B14" s="13"/>
      <c r="C14" s="13"/>
      <c r="D14" s="13"/>
      <c r="E14" s="13"/>
      <c r="F14" s="13"/>
      <c r="G14" s="13"/>
      <c r="H14" s="13"/>
    </row>
    <row r="15" spans="2:9" x14ac:dyDescent="0.25">
      <c r="B15" s="136" t="s">
        <v>180</v>
      </c>
      <c r="C15" s="137"/>
      <c r="D15" s="137"/>
      <c r="E15" s="137"/>
      <c r="F15" s="137"/>
      <c r="G15" s="137"/>
      <c r="H15" s="138"/>
    </row>
    <row r="16" spans="2:9" x14ac:dyDescent="0.25">
      <c r="B16" s="136"/>
      <c r="C16" s="137"/>
      <c r="D16" s="137"/>
      <c r="E16" s="137"/>
      <c r="F16" s="137"/>
      <c r="G16" s="137"/>
      <c r="H16" s="138"/>
    </row>
  </sheetData>
  <mergeCells count="13">
    <mergeCell ref="B6:H6"/>
    <mergeCell ref="B7:H7"/>
    <mergeCell ref="F1:H1"/>
    <mergeCell ref="F2:H2"/>
    <mergeCell ref="F3:H3"/>
    <mergeCell ref="F4:H4"/>
    <mergeCell ref="E8:G8"/>
    <mergeCell ref="B10:H10"/>
    <mergeCell ref="B13:H13"/>
    <mergeCell ref="B15:H15"/>
    <mergeCell ref="B16:H16"/>
    <mergeCell ref="B12:H12"/>
    <mergeCell ref="H8:H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opLeftCell="A13" workbookViewId="0">
      <selection activeCell="D20" sqref="D20"/>
    </sheetView>
  </sheetViews>
  <sheetFormatPr defaultRowHeight="15" x14ac:dyDescent="0.25"/>
  <cols>
    <col min="1" max="1" width="2.85546875" customWidth="1"/>
    <col min="3" max="3" width="10.5703125" customWidth="1"/>
    <col min="4" max="4" width="28.85546875" customWidth="1"/>
    <col min="5" max="5" width="78.7109375" customWidth="1"/>
  </cols>
  <sheetData>
    <row r="1" spans="2:5" ht="15.75" x14ac:dyDescent="0.25">
      <c r="B1" s="1"/>
      <c r="C1" s="1"/>
      <c r="D1" s="1"/>
      <c r="E1" s="8" t="s">
        <v>51</v>
      </c>
    </row>
    <row r="2" spans="2:5" ht="15.75" x14ac:dyDescent="0.25">
      <c r="B2" s="1"/>
      <c r="C2" s="1"/>
      <c r="D2" s="1"/>
      <c r="E2" s="1" t="s">
        <v>50</v>
      </c>
    </row>
    <row r="3" spans="2:5" ht="15.75" x14ac:dyDescent="0.25">
      <c r="B3" s="1"/>
      <c r="C3" s="1"/>
      <c r="D3" s="1"/>
      <c r="E3" s="1" t="s">
        <v>52</v>
      </c>
    </row>
    <row r="4" spans="2:5" ht="15.75" x14ac:dyDescent="0.25">
      <c r="B4" s="1"/>
      <c r="C4" s="1"/>
      <c r="D4" s="1"/>
      <c r="E4" s="1" t="s">
        <v>359</v>
      </c>
    </row>
    <row r="5" spans="2:5" ht="15.75" x14ac:dyDescent="0.25">
      <c r="B5" s="1"/>
      <c r="C5" s="1"/>
      <c r="D5" s="1"/>
      <c r="E5" s="1"/>
    </row>
    <row r="6" spans="2:5" ht="15.75" x14ac:dyDescent="0.25">
      <c r="B6" s="111" t="s">
        <v>49</v>
      </c>
      <c r="C6" s="111"/>
      <c r="D6" s="111"/>
      <c r="E6" s="111"/>
    </row>
    <row r="7" spans="2:5" ht="15.75" x14ac:dyDescent="0.25">
      <c r="B7" s="1"/>
      <c r="C7" s="1"/>
      <c r="D7" s="1"/>
      <c r="E7" s="1"/>
    </row>
    <row r="8" spans="2:5" ht="63" x14ac:dyDescent="0.25">
      <c r="B8" s="11" t="s">
        <v>14</v>
      </c>
      <c r="C8" s="11" t="s">
        <v>15</v>
      </c>
      <c r="D8" s="11" t="s">
        <v>0</v>
      </c>
      <c r="E8" s="11" t="s">
        <v>16</v>
      </c>
    </row>
    <row r="9" spans="2:5" x14ac:dyDescent="0.25">
      <c r="B9" s="112"/>
      <c r="C9" s="119" t="s">
        <v>32</v>
      </c>
      <c r="D9" s="114" t="s">
        <v>17</v>
      </c>
      <c r="E9" s="112"/>
    </row>
    <row r="10" spans="2:5" ht="25.5" customHeight="1" x14ac:dyDescent="0.25">
      <c r="B10" s="113"/>
      <c r="C10" s="119"/>
      <c r="D10" s="115"/>
      <c r="E10" s="113"/>
    </row>
    <row r="11" spans="2:5" ht="63" x14ac:dyDescent="0.25">
      <c r="B11" s="9">
        <v>1</v>
      </c>
      <c r="C11" s="9"/>
      <c r="D11" s="10" t="s">
        <v>33</v>
      </c>
      <c r="E11" s="12" t="s">
        <v>18</v>
      </c>
    </row>
    <row r="12" spans="2:5" ht="51" customHeight="1" x14ac:dyDescent="0.25">
      <c r="B12" s="9">
        <v>2</v>
      </c>
      <c r="C12" s="9"/>
      <c r="D12" s="10" t="s">
        <v>34</v>
      </c>
      <c r="E12" s="12" t="s">
        <v>19</v>
      </c>
    </row>
    <row r="13" spans="2:5" ht="31.5" x14ac:dyDescent="0.25">
      <c r="B13" s="9">
        <v>3</v>
      </c>
      <c r="C13" s="9"/>
      <c r="D13" s="10" t="s">
        <v>35</v>
      </c>
      <c r="E13" s="12" t="s">
        <v>20</v>
      </c>
    </row>
    <row r="14" spans="2:5" ht="78.75" x14ac:dyDescent="0.25">
      <c r="B14" s="9">
        <v>4</v>
      </c>
      <c r="C14" s="9"/>
      <c r="D14" s="10" t="s">
        <v>194</v>
      </c>
      <c r="E14" s="12" t="s">
        <v>195</v>
      </c>
    </row>
    <row r="15" spans="2:5" ht="47.25" x14ac:dyDescent="0.25">
      <c r="B15" s="9">
        <v>5</v>
      </c>
      <c r="C15" s="9"/>
      <c r="D15" s="10" t="s">
        <v>192</v>
      </c>
      <c r="E15" s="12" t="s">
        <v>193</v>
      </c>
    </row>
    <row r="16" spans="2:5" ht="48.75" customHeight="1" x14ac:dyDescent="0.25">
      <c r="B16" s="9">
        <v>6</v>
      </c>
      <c r="C16" s="9"/>
      <c r="D16" s="104" t="s">
        <v>198</v>
      </c>
      <c r="E16" s="105" t="s">
        <v>199</v>
      </c>
    </row>
    <row r="17" spans="2:5" ht="31.5" x14ac:dyDescent="0.25">
      <c r="B17" s="9">
        <v>7</v>
      </c>
      <c r="C17" s="9"/>
      <c r="D17" s="10" t="s">
        <v>36</v>
      </c>
      <c r="E17" s="12" t="s">
        <v>190</v>
      </c>
    </row>
    <row r="18" spans="2:5" ht="21" customHeight="1" x14ac:dyDescent="0.25">
      <c r="B18" s="9">
        <v>8</v>
      </c>
      <c r="C18" s="9"/>
      <c r="D18" s="10" t="s">
        <v>37</v>
      </c>
      <c r="E18" s="12" t="s">
        <v>21</v>
      </c>
    </row>
    <row r="19" spans="2:5" ht="15.75" x14ac:dyDescent="0.25">
      <c r="B19" s="9">
        <v>9</v>
      </c>
      <c r="C19" s="9"/>
      <c r="D19" s="10" t="s">
        <v>38</v>
      </c>
      <c r="E19" s="12" t="s">
        <v>22</v>
      </c>
    </row>
    <row r="20" spans="2:5" ht="33" customHeight="1" x14ac:dyDescent="0.25">
      <c r="B20" s="9">
        <v>10</v>
      </c>
      <c r="C20" s="9"/>
      <c r="D20" s="10" t="s">
        <v>395</v>
      </c>
      <c r="E20" s="12" t="s">
        <v>23</v>
      </c>
    </row>
    <row r="21" spans="2:5" ht="31.5" x14ac:dyDescent="0.25">
      <c r="B21" s="9">
        <v>11</v>
      </c>
      <c r="C21" s="9"/>
      <c r="D21" s="10" t="s">
        <v>39</v>
      </c>
      <c r="E21" s="12" t="s">
        <v>24</v>
      </c>
    </row>
    <row r="22" spans="2:5" x14ac:dyDescent="0.25">
      <c r="B22" s="116">
        <v>12</v>
      </c>
      <c r="C22" s="116"/>
      <c r="D22" s="118" t="s">
        <v>40</v>
      </c>
      <c r="E22" s="120" t="s">
        <v>41</v>
      </c>
    </row>
    <row r="23" spans="2:5" x14ac:dyDescent="0.25">
      <c r="B23" s="117"/>
      <c r="C23" s="117"/>
      <c r="D23" s="117"/>
      <c r="E23" s="121"/>
    </row>
    <row r="24" spans="2:5" ht="32.25" customHeight="1" x14ac:dyDescent="0.25">
      <c r="B24" s="9">
        <v>13</v>
      </c>
      <c r="C24" s="9"/>
      <c r="D24" s="10" t="s">
        <v>42</v>
      </c>
      <c r="E24" s="12" t="s">
        <v>25</v>
      </c>
    </row>
    <row r="25" spans="2:5" ht="31.5" x14ac:dyDescent="0.25">
      <c r="B25" s="9">
        <v>14</v>
      </c>
      <c r="C25" s="9"/>
      <c r="D25" s="10" t="s">
        <v>43</v>
      </c>
      <c r="E25" s="12" t="s">
        <v>26</v>
      </c>
    </row>
    <row r="26" spans="2:5" ht="15.75" x14ac:dyDescent="0.25">
      <c r="B26" s="9">
        <v>15</v>
      </c>
      <c r="C26" s="9"/>
      <c r="D26" s="10" t="s">
        <v>44</v>
      </c>
      <c r="E26" s="12" t="s">
        <v>27</v>
      </c>
    </row>
    <row r="27" spans="2:5" ht="31.5" x14ac:dyDescent="0.25">
      <c r="B27" s="9">
        <v>16</v>
      </c>
      <c r="C27" s="9"/>
      <c r="D27" s="10" t="s">
        <v>45</v>
      </c>
      <c r="E27" s="12" t="s">
        <v>28</v>
      </c>
    </row>
    <row r="28" spans="2:5" ht="31.5" x14ac:dyDescent="0.25">
      <c r="B28" s="9">
        <v>17</v>
      </c>
      <c r="C28" s="9"/>
      <c r="D28" s="10" t="s">
        <v>46</v>
      </c>
      <c r="E28" s="12" t="s">
        <v>29</v>
      </c>
    </row>
    <row r="29" spans="2:5" ht="47.25" x14ac:dyDescent="0.25">
      <c r="B29" s="9">
        <v>18</v>
      </c>
      <c r="C29" s="9"/>
      <c r="D29" s="10" t="s">
        <v>202</v>
      </c>
      <c r="E29" s="12" t="s">
        <v>203</v>
      </c>
    </row>
    <row r="30" spans="2:5" ht="15.75" x14ac:dyDescent="0.25">
      <c r="B30" s="9">
        <v>19</v>
      </c>
      <c r="C30" s="9"/>
      <c r="D30" s="10" t="s">
        <v>47</v>
      </c>
      <c r="E30" s="12" t="s">
        <v>30</v>
      </c>
    </row>
    <row r="31" spans="2:5" ht="31.5" x14ac:dyDescent="0.25">
      <c r="B31" s="9">
        <v>20</v>
      </c>
      <c r="C31" s="9"/>
      <c r="D31" s="10" t="s">
        <v>200</v>
      </c>
      <c r="E31" s="12" t="s">
        <v>201</v>
      </c>
    </row>
    <row r="32" spans="2:5" ht="78.75" x14ac:dyDescent="0.25">
      <c r="B32" s="9">
        <v>21</v>
      </c>
      <c r="C32" s="9"/>
      <c r="D32" s="10" t="s">
        <v>191</v>
      </c>
      <c r="E32" s="12" t="s">
        <v>31</v>
      </c>
    </row>
    <row r="33" spans="2:5" ht="52.5" customHeight="1" x14ac:dyDescent="0.25">
      <c r="B33" s="40">
        <v>22</v>
      </c>
      <c r="C33" s="40"/>
      <c r="D33" s="41" t="s">
        <v>188</v>
      </c>
      <c r="E33" s="42" t="s">
        <v>189</v>
      </c>
    </row>
    <row r="34" spans="2:5" ht="38.25" customHeight="1" x14ac:dyDescent="0.25">
      <c r="B34" s="40">
        <v>23</v>
      </c>
      <c r="C34" s="40"/>
      <c r="D34" s="41" t="s">
        <v>196</v>
      </c>
      <c r="E34" s="42" t="s">
        <v>197</v>
      </c>
    </row>
    <row r="35" spans="2:5" x14ac:dyDescent="0.25">
      <c r="B35" s="5"/>
      <c r="C35" s="5"/>
      <c r="D35" s="5"/>
      <c r="E35" s="5"/>
    </row>
  </sheetData>
  <mergeCells count="9">
    <mergeCell ref="B6:E6"/>
    <mergeCell ref="B9:B10"/>
    <mergeCell ref="D9:D10"/>
    <mergeCell ref="E9:E10"/>
    <mergeCell ref="B22:B23"/>
    <mergeCell ref="C22:C23"/>
    <mergeCell ref="D22:D23"/>
    <mergeCell ref="C9:C10"/>
    <mergeCell ref="E22:E2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D4" sqref="D4"/>
    </sheetView>
  </sheetViews>
  <sheetFormatPr defaultRowHeight="15" x14ac:dyDescent="0.25"/>
  <cols>
    <col min="2" max="2" width="12.28515625" customWidth="1"/>
    <col min="3" max="3" width="30.42578125" customWidth="1"/>
    <col min="4" max="4" width="70.5703125" customWidth="1"/>
  </cols>
  <sheetData>
    <row r="1" spans="2:4" ht="15.75" x14ac:dyDescent="0.25">
      <c r="B1" s="1"/>
      <c r="C1" s="1"/>
      <c r="D1" s="1" t="s">
        <v>56</v>
      </c>
    </row>
    <row r="2" spans="2:4" ht="15.75" x14ac:dyDescent="0.25">
      <c r="B2" s="1"/>
      <c r="C2" s="1"/>
      <c r="D2" s="1" t="s">
        <v>57</v>
      </c>
    </row>
    <row r="3" spans="2:4" ht="15.75" x14ac:dyDescent="0.25">
      <c r="B3" s="1"/>
      <c r="C3" s="1"/>
      <c r="D3" s="1" t="s">
        <v>58</v>
      </c>
    </row>
    <row r="4" spans="2:4" ht="15.75" x14ac:dyDescent="0.25">
      <c r="B4" s="1"/>
      <c r="C4" s="1"/>
      <c r="D4" s="1" t="s">
        <v>358</v>
      </c>
    </row>
    <row r="5" spans="2:4" ht="15.75" x14ac:dyDescent="0.25">
      <c r="B5" s="1"/>
      <c r="C5" s="1"/>
      <c r="D5" s="1"/>
    </row>
    <row r="6" spans="2:4" ht="15.75" x14ac:dyDescent="0.25">
      <c r="B6" s="122" t="s">
        <v>55</v>
      </c>
      <c r="C6" s="111"/>
      <c r="D6" s="111"/>
    </row>
    <row r="7" spans="2:4" ht="15.75" x14ac:dyDescent="0.25">
      <c r="B7" s="1"/>
      <c r="C7" s="1"/>
      <c r="D7" s="1"/>
    </row>
    <row r="8" spans="2:4" ht="15.75" x14ac:dyDescent="0.25">
      <c r="B8" s="15" t="s">
        <v>14</v>
      </c>
      <c r="C8" s="15" t="s">
        <v>53</v>
      </c>
      <c r="D8" s="15" t="s">
        <v>16</v>
      </c>
    </row>
    <row r="9" spans="2:4" ht="15.75" x14ac:dyDescent="0.25">
      <c r="B9" s="16">
        <v>1</v>
      </c>
      <c r="C9" s="16"/>
      <c r="D9" s="16" t="s">
        <v>17</v>
      </c>
    </row>
    <row r="10" spans="2:4" ht="15.75" x14ac:dyDescent="0.25">
      <c r="B10" s="16">
        <v>4</v>
      </c>
      <c r="C10" s="17" t="s">
        <v>8</v>
      </c>
      <c r="D10" s="16" t="s">
        <v>9</v>
      </c>
    </row>
    <row r="11" spans="2:4" ht="15.75" x14ac:dyDescent="0.25">
      <c r="B11" s="16">
        <v>5</v>
      </c>
      <c r="C11" s="17" t="s">
        <v>10</v>
      </c>
      <c r="D11" s="16" t="s">
        <v>54</v>
      </c>
    </row>
    <row r="12" spans="2:4" ht="47.25" x14ac:dyDescent="0.25">
      <c r="B12" s="16">
        <v>6</v>
      </c>
      <c r="C12" s="17" t="s">
        <v>183</v>
      </c>
      <c r="D12" s="43" t="s">
        <v>204</v>
      </c>
    </row>
    <row r="13" spans="2:4" ht="47.25" x14ac:dyDescent="0.25">
      <c r="B13" s="16">
        <v>7</v>
      </c>
      <c r="C13" s="17" t="s">
        <v>185</v>
      </c>
      <c r="D13" s="43" t="s">
        <v>205</v>
      </c>
    </row>
  </sheetData>
  <mergeCells count="1">
    <mergeCell ref="B6:D6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7"/>
  <sheetViews>
    <sheetView tabSelected="1" topLeftCell="A27" workbookViewId="0">
      <selection activeCell="C36" sqref="C36"/>
    </sheetView>
  </sheetViews>
  <sheetFormatPr defaultRowHeight="15" x14ac:dyDescent="0.25"/>
  <cols>
    <col min="1" max="1" width="2.28515625" customWidth="1"/>
    <col min="2" max="2" width="8.85546875" customWidth="1"/>
    <col min="3" max="3" width="22.7109375" customWidth="1"/>
    <col min="4" max="4" width="56.5703125" customWidth="1"/>
    <col min="5" max="6" width="15.85546875" customWidth="1"/>
    <col min="7" max="7" width="16.85546875" customWidth="1"/>
  </cols>
  <sheetData>
    <row r="1" spans="2:7" x14ac:dyDescent="0.25">
      <c r="B1" s="7"/>
      <c r="C1" s="7"/>
      <c r="D1" s="7"/>
      <c r="E1" s="123" t="s">
        <v>91</v>
      </c>
      <c r="F1" s="123"/>
      <c r="G1" s="123"/>
    </row>
    <row r="2" spans="2:7" x14ac:dyDescent="0.25">
      <c r="B2" s="7"/>
      <c r="C2" s="7"/>
      <c r="D2" s="7"/>
      <c r="E2" s="123" t="s">
        <v>92</v>
      </c>
      <c r="F2" s="123"/>
      <c r="G2" s="123"/>
    </row>
    <row r="3" spans="2:7" x14ac:dyDescent="0.25">
      <c r="B3" s="7"/>
      <c r="C3" s="7"/>
      <c r="D3" s="7"/>
      <c r="E3" s="123" t="s">
        <v>48</v>
      </c>
      <c r="F3" s="123"/>
      <c r="G3" s="123"/>
    </row>
    <row r="4" spans="2:7" x14ac:dyDescent="0.25">
      <c r="B4" s="7"/>
      <c r="C4" s="7"/>
      <c r="D4" s="7"/>
      <c r="E4" s="124" t="s">
        <v>357</v>
      </c>
      <c r="F4" s="124"/>
      <c r="G4" s="124"/>
    </row>
    <row r="5" spans="2:7" x14ac:dyDescent="0.25">
      <c r="B5" s="7"/>
      <c r="C5" s="7"/>
      <c r="D5" s="7"/>
      <c r="E5" s="7"/>
      <c r="F5" s="7"/>
      <c r="G5" s="7"/>
    </row>
    <row r="6" spans="2:7" x14ac:dyDescent="0.25">
      <c r="B6" s="125" t="s">
        <v>93</v>
      </c>
      <c r="C6" s="126"/>
      <c r="D6" s="126"/>
      <c r="E6" s="126"/>
      <c r="F6" s="126"/>
      <c r="G6" s="126"/>
    </row>
    <row r="7" spans="2:7" x14ac:dyDescent="0.25">
      <c r="B7" s="7"/>
      <c r="C7" s="7"/>
      <c r="D7" s="7"/>
      <c r="E7" s="107" t="s">
        <v>148</v>
      </c>
      <c r="F7" s="108"/>
      <c r="G7" s="7"/>
    </row>
    <row r="8" spans="2:7" ht="29.25" x14ac:dyDescent="0.25">
      <c r="B8" s="20" t="s">
        <v>14</v>
      </c>
      <c r="C8" s="20" t="s">
        <v>0</v>
      </c>
      <c r="D8" s="20" t="s">
        <v>59</v>
      </c>
      <c r="E8" s="20" t="s">
        <v>2</v>
      </c>
      <c r="F8" s="20" t="s">
        <v>3</v>
      </c>
      <c r="G8" s="20" t="s">
        <v>187</v>
      </c>
    </row>
    <row r="9" spans="2:7" x14ac:dyDescent="0.25">
      <c r="B9" s="18"/>
      <c r="C9" s="18"/>
      <c r="D9" s="20" t="s">
        <v>60</v>
      </c>
      <c r="E9" s="38">
        <f>E10+E11+E12+E13+E14+E15+E16+E17+E18+E19+E20+E21+E22+E23</f>
        <v>4461055</v>
      </c>
      <c r="F9" s="38">
        <f t="shared" ref="F9:G9" si="0">F10+F11+F12+F13+F14+F15+F16+F17+F18+F19+F20+F21+F22+F23</f>
        <v>4732497</v>
      </c>
      <c r="G9" s="38">
        <f t="shared" si="0"/>
        <v>4834919</v>
      </c>
    </row>
    <row r="10" spans="2:7" ht="75" x14ac:dyDescent="0.25">
      <c r="B10" s="18">
        <v>1</v>
      </c>
      <c r="C10" s="19" t="s">
        <v>79</v>
      </c>
      <c r="D10" s="18" t="s">
        <v>61</v>
      </c>
      <c r="E10" s="90">
        <v>2772000</v>
      </c>
      <c r="F10" s="90">
        <v>2900000</v>
      </c>
      <c r="G10" s="90">
        <v>2930000</v>
      </c>
    </row>
    <row r="11" spans="2:7" ht="105" x14ac:dyDescent="0.25">
      <c r="B11" s="18">
        <v>2</v>
      </c>
      <c r="C11" s="19" t="s">
        <v>80</v>
      </c>
      <c r="D11" s="18" t="s">
        <v>62</v>
      </c>
      <c r="E11" s="90">
        <v>2200</v>
      </c>
      <c r="F11" s="90">
        <v>2300</v>
      </c>
      <c r="G11" s="90">
        <v>2400</v>
      </c>
    </row>
    <row r="12" spans="2:7" ht="45" x14ac:dyDescent="0.25">
      <c r="B12" s="18">
        <v>3</v>
      </c>
      <c r="C12" s="19" t="s">
        <v>81</v>
      </c>
      <c r="D12" s="18" t="s">
        <v>63</v>
      </c>
      <c r="E12" s="90">
        <v>4800</v>
      </c>
      <c r="F12" s="90">
        <v>5000</v>
      </c>
      <c r="G12" s="90">
        <v>5300</v>
      </c>
    </row>
    <row r="13" spans="2:7" ht="75.75" customHeight="1" x14ac:dyDescent="0.25">
      <c r="B13" s="18">
        <v>4</v>
      </c>
      <c r="C13" s="19" t="s">
        <v>82</v>
      </c>
      <c r="D13" s="18" t="s">
        <v>64</v>
      </c>
      <c r="E13" s="90">
        <v>5270</v>
      </c>
      <c r="F13" s="90">
        <v>5523</v>
      </c>
      <c r="G13" s="90">
        <v>5786</v>
      </c>
    </row>
    <row r="14" spans="2:7" ht="55.5" customHeight="1" x14ac:dyDescent="0.25">
      <c r="B14" s="18">
        <v>5</v>
      </c>
      <c r="C14" s="19" t="s">
        <v>206</v>
      </c>
      <c r="D14" s="26" t="s">
        <v>210</v>
      </c>
      <c r="E14" s="39">
        <v>108500</v>
      </c>
      <c r="F14" s="39">
        <v>139500</v>
      </c>
      <c r="G14" s="39">
        <v>145300</v>
      </c>
    </row>
    <row r="15" spans="2:7" ht="75" x14ac:dyDescent="0.25">
      <c r="B15" s="18">
        <v>6</v>
      </c>
      <c r="C15" s="19" t="s">
        <v>207</v>
      </c>
      <c r="D15" s="18" t="s">
        <v>211</v>
      </c>
      <c r="E15" s="39">
        <v>2200</v>
      </c>
      <c r="F15" s="39">
        <v>2900</v>
      </c>
      <c r="G15" s="39">
        <v>2800</v>
      </c>
    </row>
    <row r="16" spans="2:7" ht="75" x14ac:dyDescent="0.25">
      <c r="B16" s="18">
        <v>7</v>
      </c>
      <c r="C16" s="19" t="s">
        <v>208</v>
      </c>
      <c r="D16" s="18" t="s">
        <v>212</v>
      </c>
      <c r="E16" s="39">
        <v>175700</v>
      </c>
      <c r="F16" s="39">
        <v>206400</v>
      </c>
      <c r="G16" s="39">
        <v>198000</v>
      </c>
    </row>
    <row r="17" spans="2:7" ht="75" x14ac:dyDescent="0.25">
      <c r="B17" s="18">
        <v>8</v>
      </c>
      <c r="C17" s="19" t="s">
        <v>209</v>
      </c>
      <c r="D17" s="18" t="s">
        <v>213</v>
      </c>
      <c r="E17" s="39">
        <v>10100</v>
      </c>
      <c r="F17" s="39">
        <v>13700</v>
      </c>
      <c r="G17" s="39">
        <v>13500</v>
      </c>
    </row>
    <row r="18" spans="2:7" ht="45" x14ac:dyDescent="0.25">
      <c r="B18" s="18">
        <v>9</v>
      </c>
      <c r="C18" s="19" t="s">
        <v>83</v>
      </c>
      <c r="D18" s="18" t="s">
        <v>65</v>
      </c>
      <c r="E18" s="90">
        <v>315400</v>
      </c>
      <c r="F18" s="90">
        <v>332480</v>
      </c>
      <c r="G18" s="90">
        <v>350100</v>
      </c>
    </row>
    <row r="19" spans="2:7" ht="60" x14ac:dyDescent="0.25">
      <c r="B19" s="18">
        <v>10</v>
      </c>
      <c r="C19" s="19" t="s">
        <v>84</v>
      </c>
      <c r="D19" s="18" t="s">
        <v>66</v>
      </c>
      <c r="E19" s="90">
        <v>690585</v>
      </c>
      <c r="F19" s="90">
        <v>729374</v>
      </c>
      <c r="G19" s="90">
        <v>765953</v>
      </c>
    </row>
    <row r="20" spans="2:7" ht="60" x14ac:dyDescent="0.25">
      <c r="B20" s="18">
        <v>11</v>
      </c>
      <c r="C20" s="19" t="s">
        <v>85</v>
      </c>
      <c r="D20" s="18" t="s">
        <v>67</v>
      </c>
      <c r="E20" s="90">
        <v>309680</v>
      </c>
      <c r="F20" s="90">
        <v>327070</v>
      </c>
      <c r="G20" s="90">
        <v>343480</v>
      </c>
    </row>
    <row r="21" spans="2:7" x14ac:dyDescent="0.25">
      <c r="B21" s="18">
        <v>12</v>
      </c>
      <c r="C21" s="19" t="s">
        <v>86</v>
      </c>
      <c r="D21" s="18" t="s">
        <v>68</v>
      </c>
      <c r="E21" s="90">
        <v>53000</v>
      </c>
      <c r="F21" s="90">
        <v>56050</v>
      </c>
      <c r="G21" s="90">
        <v>59500</v>
      </c>
    </row>
    <row r="22" spans="2:7" ht="30" x14ac:dyDescent="0.25">
      <c r="B22" s="18">
        <v>13</v>
      </c>
      <c r="C22" s="19" t="s">
        <v>87</v>
      </c>
      <c r="D22" s="18" t="s">
        <v>69</v>
      </c>
      <c r="E22" s="90">
        <v>1000</v>
      </c>
      <c r="F22" s="90">
        <v>1000</v>
      </c>
      <c r="G22" s="90">
        <v>1000</v>
      </c>
    </row>
    <row r="23" spans="2:7" ht="75" x14ac:dyDescent="0.25">
      <c r="B23" s="18">
        <v>14</v>
      </c>
      <c r="C23" s="19" t="s">
        <v>88</v>
      </c>
      <c r="D23" s="18" t="s">
        <v>18</v>
      </c>
      <c r="E23" s="90">
        <v>10620</v>
      </c>
      <c r="F23" s="90">
        <v>11200</v>
      </c>
      <c r="G23" s="90">
        <v>11800</v>
      </c>
    </row>
    <row r="24" spans="2:7" x14ac:dyDescent="0.25">
      <c r="B24" s="18">
        <v>15</v>
      </c>
      <c r="C24" s="19"/>
      <c r="D24" s="20" t="s">
        <v>70</v>
      </c>
      <c r="E24" s="38">
        <f>E25+E26+E28+E29+E27</f>
        <v>4496000</v>
      </c>
      <c r="F24" s="38">
        <f t="shared" ref="F24:G24" si="1">F25+F26+F28+F29+F27</f>
        <v>1746600</v>
      </c>
      <c r="G24" s="38">
        <f t="shared" si="1"/>
        <v>1793390</v>
      </c>
    </row>
    <row r="25" spans="2:7" ht="75" x14ac:dyDescent="0.25">
      <c r="B25" s="18">
        <v>16</v>
      </c>
      <c r="C25" s="19" t="s">
        <v>89</v>
      </c>
      <c r="D25" s="18" t="s">
        <v>71</v>
      </c>
      <c r="E25" s="90">
        <v>150000</v>
      </c>
      <c r="F25" s="90">
        <v>150000</v>
      </c>
      <c r="G25" s="90">
        <v>150000</v>
      </c>
    </row>
    <row r="26" spans="2:7" ht="60" x14ac:dyDescent="0.25">
      <c r="B26" s="18">
        <v>17</v>
      </c>
      <c r="C26" s="19" t="s">
        <v>34</v>
      </c>
      <c r="D26" s="18" t="s">
        <v>19</v>
      </c>
      <c r="E26" s="90">
        <v>950000</v>
      </c>
      <c r="F26" s="90">
        <v>995600</v>
      </c>
      <c r="G26" s="90">
        <v>1042390</v>
      </c>
    </row>
    <row r="27" spans="2:7" ht="90" x14ac:dyDescent="0.25">
      <c r="B27" s="18">
        <v>18</v>
      </c>
      <c r="C27" s="19" t="s">
        <v>194</v>
      </c>
      <c r="D27" s="18" t="s">
        <v>195</v>
      </c>
      <c r="E27" s="90">
        <v>2800000</v>
      </c>
      <c r="F27" s="44"/>
      <c r="G27" s="44"/>
    </row>
    <row r="28" spans="2:7" ht="45" x14ac:dyDescent="0.25">
      <c r="B28" s="18">
        <v>19</v>
      </c>
      <c r="C28" s="19" t="s">
        <v>90</v>
      </c>
      <c r="D28" s="18" t="s">
        <v>72</v>
      </c>
      <c r="E28" s="90">
        <v>595000</v>
      </c>
      <c r="F28" s="90">
        <v>600000</v>
      </c>
      <c r="G28" s="90">
        <v>600000</v>
      </c>
    </row>
    <row r="29" spans="2:7" x14ac:dyDescent="0.25">
      <c r="B29" s="18">
        <v>20</v>
      </c>
      <c r="C29" s="19" t="s">
        <v>38</v>
      </c>
      <c r="D29" s="18" t="s">
        <v>22</v>
      </c>
      <c r="E29" s="90">
        <v>1000</v>
      </c>
      <c r="F29" s="90">
        <v>1000</v>
      </c>
      <c r="G29" s="90">
        <v>1000</v>
      </c>
    </row>
    <row r="30" spans="2:7" x14ac:dyDescent="0.25">
      <c r="B30" s="18">
        <v>21</v>
      </c>
      <c r="C30" s="19"/>
      <c r="D30" s="20" t="s">
        <v>73</v>
      </c>
      <c r="E30" s="38">
        <f>E31+E34+E35+E36</f>
        <v>4946560.7300000004</v>
      </c>
      <c r="F30" s="38">
        <f t="shared" ref="F30:G30" si="2">F31+F34+F35+F36</f>
        <v>5457794.0499999998</v>
      </c>
      <c r="G30" s="38">
        <f t="shared" si="2"/>
        <v>5457794.0499999998</v>
      </c>
    </row>
    <row r="31" spans="2:7" ht="30" x14ac:dyDescent="0.25">
      <c r="B31" s="18">
        <v>22</v>
      </c>
      <c r="C31" s="19" t="s">
        <v>39</v>
      </c>
      <c r="D31" s="18" t="s">
        <v>74</v>
      </c>
      <c r="E31" s="90">
        <f>E32+E33</f>
        <v>2063200</v>
      </c>
      <c r="F31" s="90">
        <f t="shared" ref="F31:G31" si="3">F32+F33</f>
        <v>1990559</v>
      </c>
      <c r="G31" s="90">
        <f t="shared" si="3"/>
        <v>1990559</v>
      </c>
    </row>
    <row r="32" spans="2:7" x14ac:dyDescent="0.25">
      <c r="B32" s="18">
        <v>23</v>
      </c>
      <c r="C32" s="19"/>
      <c r="D32" s="18" t="s">
        <v>75</v>
      </c>
      <c r="E32" s="90">
        <v>363200</v>
      </c>
      <c r="F32" s="90">
        <v>290559</v>
      </c>
      <c r="G32" s="90">
        <v>290559</v>
      </c>
    </row>
    <row r="33" spans="2:7" x14ac:dyDescent="0.25">
      <c r="B33" s="18">
        <v>24</v>
      </c>
      <c r="C33" s="19"/>
      <c r="D33" s="18" t="s">
        <v>76</v>
      </c>
      <c r="E33" s="90">
        <v>1700000</v>
      </c>
      <c r="F33" s="90">
        <v>1700000</v>
      </c>
      <c r="G33" s="90">
        <v>1700000</v>
      </c>
    </row>
    <row r="34" spans="2:7" ht="45" x14ac:dyDescent="0.25">
      <c r="B34" s="18">
        <v>25</v>
      </c>
      <c r="C34" s="19" t="s">
        <v>43</v>
      </c>
      <c r="D34" s="18" t="s">
        <v>77</v>
      </c>
      <c r="E34" s="39">
        <v>257492.13</v>
      </c>
      <c r="F34" s="39">
        <v>258389.25</v>
      </c>
      <c r="G34" s="39">
        <v>258389.25</v>
      </c>
    </row>
    <row r="35" spans="2:7" ht="45" x14ac:dyDescent="0.25">
      <c r="B35" s="18">
        <v>26</v>
      </c>
      <c r="C35" s="19" t="s">
        <v>45</v>
      </c>
      <c r="D35" s="18" t="s">
        <v>28</v>
      </c>
      <c r="E35" s="39">
        <v>8514.6</v>
      </c>
      <c r="F35" s="39">
        <v>8845.7999999999993</v>
      </c>
      <c r="G35" s="39">
        <v>8845.7999999999993</v>
      </c>
    </row>
    <row r="36" spans="2:7" ht="31.5" x14ac:dyDescent="0.25">
      <c r="B36" s="18">
        <v>27</v>
      </c>
      <c r="C36" s="91" t="s">
        <v>42</v>
      </c>
      <c r="D36" s="12" t="s">
        <v>25</v>
      </c>
      <c r="E36" s="39">
        <v>2617354</v>
      </c>
      <c r="F36" s="39">
        <v>3200000</v>
      </c>
      <c r="G36" s="39">
        <v>3200000</v>
      </c>
    </row>
    <row r="37" spans="2:7" x14ac:dyDescent="0.25">
      <c r="B37" s="18"/>
      <c r="C37" s="18"/>
      <c r="D37" s="20" t="s">
        <v>78</v>
      </c>
      <c r="E37" s="38">
        <f>E30+E24+E9</f>
        <v>13903615.73</v>
      </c>
      <c r="F37" s="38">
        <f t="shared" ref="F37:G37" si="4">F30+F24+F9</f>
        <v>11936891.050000001</v>
      </c>
      <c r="G37" s="38">
        <f t="shared" si="4"/>
        <v>12086103.050000001</v>
      </c>
    </row>
  </sheetData>
  <mergeCells count="6">
    <mergeCell ref="E7:F7"/>
    <mergeCell ref="E1:G1"/>
    <mergeCell ref="E2:G2"/>
    <mergeCell ref="E3:G3"/>
    <mergeCell ref="E4:G4"/>
    <mergeCell ref="B6:G6"/>
  </mergeCells>
  <pageMargins left="0.7" right="0.7" top="0.75" bottom="0.75" header="0.3" footer="0.3"/>
  <pageSetup paperSize="9" scale="94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1"/>
  <sheetViews>
    <sheetView topLeftCell="B22" workbookViewId="0">
      <selection activeCell="E4" sqref="E4:G4"/>
    </sheetView>
  </sheetViews>
  <sheetFormatPr defaultRowHeight="15" x14ac:dyDescent="0.25"/>
  <cols>
    <col min="2" max="2" width="7.140625" style="7" customWidth="1"/>
    <col min="3" max="3" width="61.140625" style="7" customWidth="1"/>
    <col min="4" max="4" width="13.140625" style="7" customWidth="1"/>
    <col min="5" max="5" width="16.85546875" style="7" customWidth="1"/>
    <col min="6" max="6" width="16.28515625" style="7" customWidth="1"/>
    <col min="7" max="7" width="16" style="7" customWidth="1"/>
  </cols>
  <sheetData>
    <row r="1" spans="2:7" x14ac:dyDescent="0.25">
      <c r="E1" s="123" t="s">
        <v>136</v>
      </c>
      <c r="F1" s="123"/>
      <c r="G1" s="123"/>
    </row>
    <row r="2" spans="2:7" x14ac:dyDescent="0.25">
      <c r="E2" s="123" t="s">
        <v>92</v>
      </c>
      <c r="F2" s="123"/>
      <c r="G2" s="123"/>
    </row>
    <row r="3" spans="2:7" x14ac:dyDescent="0.25">
      <c r="E3" s="123" t="s">
        <v>48</v>
      </c>
      <c r="F3" s="123"/>
      <c r="G3" s="123"/>
    </row>
    <row r="4" spans="2:7" x14ac:dyDescent="0.25">
      <c r="E4" s="124" t="s">
        <v>357</v>
      </c>
      <c r="F4" s="124"/>
      <c r="G4" s="124"/>
    </row>
    <row r="6" spans="2:7" ht="30.75" customHeight="1" x14ac:dyDescent="0.25">
      <c r="B6" s="127" t="s">
        <v>214</v>
      </c>
      <c r="C6" s="128"/>
      <c r="D6" s="128"/>
      <c r="E6" s="128"/>
      <c r="F6" s="128"/>
      <c r="G6" s="128"/>
    </row>
    <row r="7" spans="2:7" x14ac:dyDescent="0.25">
      <c r="E7" s="107" t="s">
        <v>148</v>
      </c>
      <c r="F7" s="108"/>
    </row>
    <row r="8" spans="2:7" ht="30" x14ac:dyDescent="0.25">
      <c r="B8" s="18" t="s">
        <v>14</v>
      </c>
      <c r="C8" s="18" t="s">
        <v>94</v>
      </c>
      <c r="D8" s="18" t="s">
        <v>95</v>
      </c>
      <c r="E8" s="18" t="s">
        <v>96</v>
      </c>
      <c r="F8" s="18" t="s">
        <v>163</v>
      </c>
      <c r="G8" s="18" t="s">
        <v>215</v>
      </c>
    </row>
    <row r="9" spans="2:7" x14ac:dyDescent="0.25">
      <c r="B9" s="20">
        <v>1</v>
      </c>
      <c r="C9" s="20" t="s">
        <v>97</v>
      </c>
      <c r="D9" s="22" t="s">
        <v>119</v>
      </c>
      <c r="E9" s="85">
        <f>E10+E11+E12+E14+E15+E13</f>
        <v>6359402.5999999996</v>
      </c>
      <c r="F9" s="85">
        <f>F10+F11+F12+F14+F15+F13</f>
        <v>6285644.3999999994</v>
      </c>
      <c r="G9" s="85">
        <f>G10+G11+G12+G14+G15+G13</f>
        <v>6085644.3999999994</v>
      </c>
    </row>
    <row r="10" spans="2:7" ht="30" x14ac:dyDescent="0.25">
      <c r="B10" s="45">
        <v>1.1000000000000001</v>
      </c>
      <c r="C10" s="18" t="s">
        <v>98</v>
      </c>
      <c r="D10" s="19" t="s">
        <v>120</v>
      </c>
      <c r="E10" s="25">
        <v>470629</v>
      </c>
      <c r="F10" s="25">
        <v>584212.6</v>
      </c>
      <c r="G10" s="25">
        <v>584212.6</v>
      </c>
    </row>
    <row r="11" spans="2:7" ht="30" x14ac:dyDescent="0.25">
      <c r="B11" s="18">
        <v>1.2</v>
      </c>
      <c r="C11" s="18" t="s">
        <v>99</v>
      </c>
      <c r="D11" s="19" t="s">
        <v>121</v>
      </c>
      <c r="E11" s="25">
        <v>355141</v>
      </c>
      <c r="F11" s="25">
        <v>368190</v>
      </c>
      <c r="G11" s="25">
        <v>368190</v>
      </c>
    </row>
    <row r="12" spans="2:7" x14ac:dyDescent="0.25">
      <c r="B12" s="18">
        <v>1.3</v>
      </c>
      <c r="C12" s="18" t="s">
        <v>100</v>
      </c>
      <c r="D12" s="19" t="s">
        <v>122</v>
      </c>
      <c r="E12" s="25">
        <v>4013158</v>
      </c>
      <c r="F12" s="25">
        <v>3694396</v>
      </c>
      <c r="G12" s="25">
        <v>3694396</v>
      </c>
    </row>
    <row r="13" spans="2:7" x14ac:dyDescent="0.25">
      <c r="B13" s="18">
        <v>1.4</v>
      </c>
      <c r="C13" s="18" t="s">
        <v>217</v>
      </c>
      <c r="D13" s="19" t="s">
        <v>216</v>
      </c>
      <c r="E13" s="25">
        <v>220000</v>
      </c>
      <c r="F13" s="25">
        <v>200000</v>
      </c>
      <c r="G13" s="25"/>
    </row>
    <row r="14" spans="2:7" x14ac:dyDescent="0.25">
      <c r="B14" s="18">
        <v>1.5</v>
      </c>
      <c r="C14" s="18" t="s">
        <v>101</v>
      </c>
      <c r="D14" s="19" t="s">
        <v>123</v>
      </c>
      <c r="E14" s="25">
        <v>15000</v>
      </c>
      <c r="F14" s="25">
        <v>15000</v>
      </c>
      <c r="G14" s="25">
        <v>15000</v>
      </c>
    </row>
    <row r="15" spans="2:7" x14ac:dyDescent="0.25">
      <c r="B15" s="18">
        <v>1.6</v>
      </c>
      <c r="C15" s="18" t="s">
        <v>102</v>
      </c>
      <c r="D15" s="19" t="s">
        <v>124</v>
      </c>
      <c r="E15" s="25">
        <v>1285474.6000000001</v>
      </c>
      <c r="F15" s="25">
        <v>1423845.8</v>
      </c>
      <c r="G15" s="25">
        <v>1423845.8</v>
      </c>
    </row>
    <row r="16" spans="2:7" x14ac:dyDescent="0.25">
      <c r="B16" s="20">
        <v>2</v>
      </c>
      <c r="C16" s="20" t="s">
        <v>103</v>
      </c>
      <c r="D16" s="22" t="s">
        <v>125</v>
      </c>
      <c r="E16" s="24">
        <f>E17</f>
        <v>257492.13</v>
      </c>
      <c r="F16" s="24">
        <f t="shared" ref="F16:G16" si="0">F17</f>
        <v>258389.25</v>
      </c>
      <c r="G16" s="24">
        <f t="shared" si="0"/>
        <v>258389.25</v>
      </c>
    </row>
    <row r="17" spans="2:7" x14ac:dyDescent="0.25">
      <c r="B17" s="18">
        <v>2.1</v>
      </c>
      <c r="C17" s="18" t="s">
        <v>104</v>
      </c>
      <c r="D17" s="19" t="s">
        <v>126</v>
      </c>
      <c r="E17" s="25">
        <v>257492.13</v>
      </c>
      <c r="F17" s="25">
        <v>258389.25</v>
      </c>
      <c r="G17" s="25">
        <v>258389.25</v>
      </c>
    </row>
    <row r="18" spans="2:7" ht="29.25" x14ac:dyDescent="0.25">
      <c r="B18" s="20">
        <v>3</v>
      </c>
      <c r="C18" s="20" t="s">
        <v>105</v>
      </c>
      <c r="D18" s="22" t="s">
        <v>127</v>
      </c>
      <c r="E18" s="24">
        <f>E19+E20+E21</f>
        <v>34000</v>
      </c>
      <c r="F18" s="46">
        <v>34000</v>
      </c>
      <c r="G18" s="24">
        <v>34000</v>
      </c>
    </row>
    <row r="19" spans="2:7" ht="47.25" customHeight="1" x14ac:dyDescent="0.25">
      <c r="B19" s="18">
        <v>3.1</v>
      </c>
      <c r="C19" s="18" t="s">
        <v>106</v>
      </c>
      <c r="D19" s="19" t="s">
        <v>128</v>
      </c>
      <c r="E19" s="25">
        <v>4000</v>
      </c>
      <c r="F19" s="25">
        <v>4000</v>
      </c>
      <c r="G19" s="25">
        <v>4000</v>
      </c>
    </row>
    <row r="20" spans="2:7" x14ac:dyDescent="0.25">
      <c r="B20" s="18">
        <v>3.2</v>
      </c>
      <c r="C20" s="18" t="s">
        <v>107</v>
      </c>
      <c r="D20" s="19" t="s">
        <v>129</v>
      </c>
      <c r="E20" s="25">
        <v>25000</v>
      </c>
      <c r="F20" s="25">
        <v>25000</v>
      </c>
      <c r="G20" s="25">
        <v>25000</v>
      </c>
    </row>
    <row r="21" spans="2:7" ht="45" x14ac:dyDescent="0.25">
      <c r="B21" s="18">
        <v>3.3</v>
      </c>
      <c r="C21" s="18" t="s">
        <v>108</v>
      </c>
      <c r="D21" s="19" t="s">
        <v>129</v>
      </c>
      <c r="E21" s="25">
        <v>5000</v>
      </c>
      <c r="F21" s="25">
        <v>5000</v>
      </c>
      <c r="G21" s="25">
        <v>5000</v>
      </c>
    </row>
    <row r="22" spans="2:7" x14ac:dyDescent="0.25">
      <c r="B22" s="20">
        <v>4</v>
      </c>
      <c r="C22" s="20" t="s">
        <v>218</v>
      </c>
      <c r="D22" s="22" t="s">
        <v>219</v>
      </c>
      <c r="E22" s="24">
        <f>E23+E24</f>
        <v>347500</v>
      </c>
      <c r="F22" s="24">
        <f t="shared" ref="F22:G22" si="1">F23+F24</f>
        <v>413500</v>
      </c>
      <c r="G22" s="24">
        <f t="shared" si="1"/>
        <v>410600</v>
      </c>
    </row>
    <row r="23" spans="2:7" x14ac:dyDescent="0.25">
      <c r="B23" s="18">
        <v>4.0999999999999996</v>
      </c>
      <c r="C23" s="18" t="s">
        <v>220</v>
      </c>
      <c r="D23" s="19" t="s">
        <v>221</v>
      </c>
      <c r="E23" s="25">
        <v>347500</v>
      </c>
      <c r="F23" s="25">
        <v>413500</v>
      </c>
      <c r="G23" s="25">
        <v>410600</v>
      </c>
    </row>
    <row r="24" spans="2:7" x14ac:dyDescent="0.25">
      <c r="B24" s="18">
        <v>4.2</v>
      </c>
      <c r="C24" s="18" t="s">
        <v>222</v>
      </c>
      <c r="D24" s="19" t="s">
        <v>223</v>
      </c>
      <c r="E24" s="25"/>
      <c r="F24" s="25"/>
      <c r="G24" s="25"/>
    </row>
    <row r="25" spans="2:7" x14ac:dyDescent="0.25">
      <c r="B25" s="20">
        <v>5</v>
      </c>
      <c r="C25" s="20" t="s">
        <v>109</v>
      </c>
      <c r="D25" s="22" t="s">
        <v>130</v>
      </c>
      <c r="E25" s="24">
        <f>E26+E27+E28+E29</f>
        <v>480000</v>
      </c>
      <c r="F25" s="24">
        <f t="shared" ref="F25:G25" si="2">F26+F27+F28+F29</f>
        <v>490000</v>
      </c>
      <c r="G25" s="24">
        <f t="shared" si="2"/>
        <v>490000</v>
      </c>
    </row>
    <row r="26" spans="2:7" x14ac:dyDescent="0.25">
      <c r="B26" s="18">
        <v>5.0999999999999996</v>
      </c>
      <c r="C26" s="18" t="s">
        <v>110</v>
      </c>
      <c r="D26" s="19" t="s">
        <v>131</v>
      </c>
      <c r="E26" s="25"/>
      <c r="F26" s="25"/>
      <c r="G26" s="25"/>
    </row>
    <row r="27" spans="2:7" x14ac:dyDescent="0.25">
      <c r="B27" s="18">
        <v>5.2</v>
      </c>
      <c r="C27" s="18" t="s">
        <v>111</v>
      </c>
      <c r="D27" s="19" t="s">
        <v>132</v>
      </c>
      <c r="E27" s="25">
        <v>55000</v>
      </c>
      <c r="F27" s="25">
        <v>60000</v>
      </c>
      <c r="G27" s="25">
        <v>60000</v>
      </c>
    </row>
    <row r="28" spans="2:7" x14ac:dyDescent="0.25">
      <c r="B28" s="18">
        <v>5.3</v>
      </c>
      <c r="C28" s="18" t="s">
        <v>112</v>
      </c>
      <c r="D28" s="19" t="s">
        <v>133</v>
      </c>
      <c r="E28" s="25">
        <v>425000</v>
      </c>
      <c r="F28" s="25">
        <v>430000</v>
      </c>
      <c r="G28" s="25">
        <v>430000</v>
      </c>
    </row>
    <row r="29" spans="2:7" x14ac:dyDescent="0.25">
      <c r="B29" s="18">
        <v>5.4</v>
      </c>
      <c r="C29" s="18" t="s">
        <v>224</v>
      </c>
      <c r="D29" s="19" t="s">
        <v>225</v>
      </c>
      <c r="E29" s="25"/>
      <c r="F29" s="25"/>
      <c r="G29" s="25"/>
    </row>
    <row r="30" spans="2:7" x14ac:dyDescent="0.25">
      <c r="B30" s="20">
        <v>6</v>
      </c>
      <c r="C30" s="20" t="s">
        <v>113</v>
      </c>
      <c r="D30" s="22" t="s">
        <v>134</v>
      </c>
      <c r="E30" s="24">
        <f>E31</f>
        <v>4448841</v>
      </c>
      <c r="F30" s="24">
        <v>4580248</v>
      </c>
      <c r="G30" s="24">
        <v>4660522</v>
      </c>
    </row>
    <row r="31" spans="2:7" x14ac:dyDescent="0.25">
      <c r="B31" s="18">
        <v>6.1</v>
      </c>
      <c r="C31" s="18" t="s">
        <v>113</v>
      </c>
      <c r="D31" s="19" t="s">
        <v>135</v>
      </c>
      <c r="E31" s="25">
        <v>4448841</v>
      </c>
      <c r="F31" s="25">
        <v>4580248</v>
      </c>
      <c r="G31" s="25">
        <v>4660522</v>
      </c>
    </row>
    <row r="32" spans="2:7" x14ac:dyDescent="0.25">
      <c r="B32" s="47" t="s">
        <v>226</v>
      </c>
      <c r="C32" s="20" t="s">
        <v>115</v>
      </c>
      <c r="D32" s="22" t="s">
        <v>227</v>
      </c>
      <c r="E32" s="24">
        <f>E33</f>
        <v>70854.48</v>
      </c>
      <c r="F32" s="24">
        <v>70854.48</v>
      </c>
      <c r="G32" s="24">
        <v>70854.48</v>
      </c>
    </row>
    <row r="33" spans="2:7" x14ac:dyDescent="0.25">
      <c r="B33" s="18">
        <v>7.1</v>
      </c>
      <c r="C33" s="18" t="s">
        <v>116</v>
      </c>
      <c r="D33" s="19" t="s">
        <v>151</v>
      </c>
      <c r="E33" s="25">
        <v>70854.48</v>
      </c>
      <c r="F33" s="25">
        <v>70854.48</v>
      </c>
      <c r="G33" s="25">
        <v>70854.48</v>
      </c>
    </row>
    <row r="34" spans="2:7" x14ac:dyDescent="0.25">
      <c r="B34" s="20">
        <v>8</v>
      </c>
      <c r="C34" s="20" t="s">
        <v>114</v>
      </c>
      <c r="D34" s="22">
        <v>1100</v>
      </c>
      <c r="E34" s="24">
        <f>E35</f>
        <v>130000</v>
      </c>
      <c r="F34" s="24">
        <f t="shared" ref="F34:G34" si="3">F35</f>
        <v>130000</v>
      </c>
      <c r="G34" s="24">
        <f t="shared" si="3"/>
        <v>130000</v>
      </c>
    </row>
    <row r="35" spans="2:7" x14ac:dyDescent="0.25">
      <c r="B35" s="18">
        <v>8.1</v>
      </c>
      <c r="C35" s="18" t="s">
        <v>228</v>
      </c>
      <c r="D35" s="19">
        <v>1102</v>
      </c>
      <c r="E35" s="25">
        <v>130000</v>
      </c>
      <c r="F35" s="25">
        <v>130000</v>
      </c>
      <c r="G35" s="25">
        <v>130000</v>
      </c>
    </row>
    <row r="36" spans="2:7" x14ac:dyDescent="0.25">
      <c r="B36" s="20">
        <v>9</v>
      </c>
      <c r="C36" s="20" t="s">
        <v>350</v>
      </c>
      <c r="D36" s="22" t="s">
        <v>349</v>
      </c>
      <c r="E36" s="24">
        <v>1233123</v>
      </c>
      <c r="F36" s="24"/>
      <c r="G36" s="24"/>
    </row>
    <row r="37" spans="2:7" x14ac:dyDescent="0.25">
      <c r="B37" s="18"/>
      <c r="C37" s="20" t="s">
        <v>321</v>
      </c>
      <c r="D37" s="19"/>
      <c r="E37" s="25">
        <f>E34+E32+E30+E25+E22+E18+E16+E9+E36</f>
        <v>13361213.210000001</v>
      </c>
      <c r="F37" s="25">
        <f>F34+F32+F30+F25+F22+F18+F16+F9</f>
        <v>12262636.129999999</v>
      </c>
      <c r="G37" s="25">
        <f t="shared" ref="G37" si="4">G34+G32+G30+G25+G22+G18+G16+G9</f>
        <v>12140010.129999999</v>
      </c>
    </row>
    <row r="38" spans="2:7" x14ac:dyDescent="0.25">
      <c r="B38" s="18">
        <v>9</v>
      </c>
      <c r="C38" s="18" t="s">
        <v>117</v>
      </c>
      <c r="D38" s="18"/>
      <c r="E38" s="25">
        <v>0</v>
      </c>
      <c r="F38" s="25">
        <f>F37*2.5/97.5</f>
        <v>314426.56743589736</v>
      </c>
      <c r="G38" s="25">
        <f>G37*5/95</f>
        <v>638947.90157894732</v>
      </c>
    </row>
    <row r="39" spans="2:7" x14ac:dyDescent="0.25">
      <c r="B39" s="18"/>
      <c r="C39" s="20" t="s">
        <v>145</v>
      </c>
      <c r="D39" s="20"/>
      <c r="E39" s="24">
        <f>E38+E34+E32+E30+E25+E22+E18+E16+E9+E36</f>
        <v>13361213.210000001</v>
      </c>
      <c r="F39" s="24">
        <f>F38+F34+F32+F30+F25+F22+F18+F16+F9</f>
        <v>12577062.697435897</v>
      </c>
      <c r="G39" s="24">
        <f>G38+G34+G32+G30+G25+G22+G18+G16+G9</f>
        <v>12778958.031578947</v>
      </c>
    </row>
    <row r="40" spans="2:7" x14ac:dyDescent="0.25">
      <c r="B40" s="21" t="s">
        <v>118</v>
      </c>
      <c r="C40" s="21"/>
      <c r="D40" s="21"/>
      <c r="E40" s="21"/>
      <c r="F40" s="21"/>
      <c r="G40" s="21"/>
    </row>
    <row r="41" spans="2:7" x14ac:dyDescent="0.25">
      <c r="B41" s="21"/>
      <c r="C41" s="21"/>
      <c r="D41" s="21"/>
      <c r="E41" s="21"/>
      <c r="F41" s="21"/>
      <c r="G41" s="21"/>
    </row>
  </sheetData>
  <mergeCells count="6">
    <mergeCell ref="E7:F7"/>
    <mergeCell ref="E1:G1"/>
    <mergeCell ref="E2:G2"/>
    <mergeCell ref="E3:G3"/>
    <mergeCell ref="E4:G4"/>
    <mergeCell ref="B6:G6"/>
  </mergeCells>
  <pageMargins left="0.7" right="0.7" top="0.75" bottom="0.75" header="0.3" footer="0.3"/>
  <pageSetup paperSize="9" scale="93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5"/>
  <sheetViews>
    <sheetView topLeftCell="A97" workbookViewId="0">
      <selection activeCell="B125" sqref="B125"/>
    </sheetView>
  </sheetViews>
  <sheetFormatPr defaultRowHeight="15" x14ac:dyDescent="0.25"/>
  <cols>
    <col min="2" max="2" width="6.42578125" style="7" customWidth="1"/>
    <col min="3" max="3" width="59" style="7" customWidth="1"/>
    <col min="4" max="4" width="10.5703125" style="7" customWidth="1"/>
    <col min="5" max="5" width="10.140625" style="7" customWidth="1"/>
    <col min="6" max="6" width="9.140625" style="7" customWidth="1"/>
    <col min="7" max="7" width="8.5703125" style="7" customWidth="1"/>
    <col min="8" max="8" width="15.42578125" style="7" customWidth="1"/>
    <col min="9" max="9" width="15.28515625" style="7" customWidth="1"/>
  </cols>
  <sheetData>
    <row r="1" spans="2:9" x14ac:dyDescent="0.25">
      <c r="F1" s="123" t="s">
        <v>173</v>
      </c>
      <c r="G1" s="123"/>
      <c r="H1" s="123"/>
      <c r="I1" s="123"/>
    </row>
    <row r="2" spans="2:9" x14ac:dyDescent="0.25">
      <c r="F2" s="123" t="s">
        <v>92</v>
      </c>
      <c r="G2" s="123"/>
      <c r="H2" s="123"/>
      <c r="I2" s="123"/>
    </row>
    <row r="3" spans="2:9" x14ac:dyDescent="0.25">
      <c r="F3" s="123" t="s">
        <v>48</v>
      </c>
      <c r="G3" s="123"/>
      <c r="H3" s="123"/>
      <c r="I3" s="123"/>
    </row>
    <row r="4" spans="2:9" x14ac:dyDescent="0.25">
      <c r="F4" s="124" t="s">
        <v>357</v>
      </c>
      <c r="G4" s="124"/>
      <c r="H4" s="124"/>
      <c r="I4" s="124"/>
    </row>
    <row r="6" spans="2:9" x14ac:dyDescent="0.25">
      <c r="B6" s="125" t="s">
        <v>320</v>
      </c>
      <c r="C6" s="129"/>
      <c r="D6" s="129"/>
      <c r="E6" s="129"/>
      <c r="F6" s="129"/>
      <c r="G6" s="129"/>
      <c r="H6" s="129"/>
      <c r="I6" s="129"/>
    </row>
    <row r="7" spans="2:9" ht="27.75" customHeight="1" x14ac:dyDescent="0.25">
      <c r="F7" s="107" t="s">
        <v>148</v>
      </c>
      <c r="G7" s="108"/>
      <c r="H7" s="86"/>
      <c r="I7" s="31"/>
    </row>
    <row r="8" spans="2:9" ht="45" x14ac:dyDescent="0.25">
      <c r="B8" s="26" t="s">
        <v>14</v>
      </c>
      <c r="C8" s="26" t="s">
        <v>137</v>
      </c>
      <c r="D8" s="26" t="s">
        <v>138</v>
      </c>
      <c r="E8" s="26" t="s">
        <v>139</v>
      </c>
      <c r="F8" s="26" t="s">
        <v>140</v>
      </c>
      <c r="G8" s="26" t="s">
        <v>141</v>
      </c>
      <c r="H8" s="26" t="s">
        <v>3</v>
      </c>
      <c r="I8" s="26" t="s">
        <v>187</v>
      </c>
    </row>
    <row r="9" spans="2:9" ht="18.75" x14ac:dyDescent="0.25">
      <c r="B9" s="26"/>
      <c r="C9" s="83" t="s">
        <v>17</v>
      </c>
      <c r="D9" s="84" t="s">
        <v>32</v>
      </c>
      <c r="E9" s="26"/>
      <c r="F9" s="26"/>
      <c r="G9" s="26"/>
      <c r="H9" s="82">
        <f>H10+H53+H58+H73+H84+H103+H115+H119</f>
        <v>12282636.129999999</v>
      </c>
      <c r="I9" s="82">
        <f>I10+I53+I58+I73+I84+I103+I115+I119</f>
        <v>12140010.129999999</v>
      </c>
    </row>
    <row r="10" spans="2:9" ht="15.75" x14ac:dyDescent="0.25">
      <c r="B10" s="26"/>
      <c r="C10" s="65" t="s">
        <v>240</v>
      </c>
      <c r="D10" s="64" t="s">
        <v>32</v>
      </c>
      <c r="E10" s="64" t="s">
        <v>119</v>
      </c>
      <c r="F10" s="65"/>
      <c r="G10" s="65"/>
      <c r="H10" s="82">
        <f>H12+H19+H25+H36+H39+H43</f>
        <v>6305644.3999999994</v>
      </c>
      <c r="I10" s="82">
        <f>I12+I19+I25+I36+I39+I43</f>
        <v>6085644.3999999994</v>
      </c>
    </row>
    <row r="11" spans="2:9" x14ac:dyDescent="0.25">
      <c r="B11" s="76">
        <v>1</v>
      </c>
      <c r="C11" s="67" t="s">
        <v>142</v>
      </c>
      <c r="D11" s="68"/>
      <c r="E11" s="68"/>
      <c r="F11" s="69"/>
      <c r="G11" s="70"/>
      <c r="H11" s="70"/>
      <c r="I11" s="71"/>
    </row>
    <row r="12" spans="2:9" ht="42.75" customHeight="1" x14ac:dyDescent="0.25">
      <c r="B12" s="27">
        <v>2</v>
      </c>
      <c r="C12" s="55" t="s">
        <v>230</v>
      </c>
      <c r="D12" s="56" t="s">
        <v>32</v>
      </c>
      <c r="E12" s="56" t="s">
        <v>121</v>
      </c>
      <c r="F12" s="57"/>
      <c r="G12" s="57"/>
      <c r="H12" s="58">
        <f t="shared" ref="H12:I14" si="0">H13</f>
        <v>368190</v>
      </c>
      <c r="I12" s="58">
        <f t="shared" si="0"/>
        <v>368190</v>
      </c>
    </row>
    <row r="13" spans="2:9" x14ac:dyDescent="0.25">
      <c r="B13" s="27">
        <v>3</v>
      </c>
      <c r="C13" s="18" t="s">
        <v>232</v>
      </c>
      <c r="D13" s="28" t="s">
        <v>32</v>
      </c>
      <c r="E13" s="28" t="s">
        <v>121</v>
      </c>
      <c r="F13" s="29" t="s">
        <v>231</v>
      </c>
      <c r="G13" s="29"/>
      <c r="H13" s="30">
        <f t="shared" si="0"/>
        <v>368190</v>
      </c>
      <c r="I13" s="30">
        <f t="shared" si="0"/>
        <v>368190</v>
      </c>
    </row>
    <row r="14" spans="2:9" x14ac:dyDescent="0.25">
      <c r="B14" s="27">
        <v>4</v>
      </c>
      <c r="C14" s="18" t="s">
        <v>234</v>
      </c>
      <c r="D14" s="28" t="s">
        <v>32</v>
      </c>
      <c r="E14" s="28" t="s">
        <v>121</v>
      </c>
      <c r="F14" s="29" t="s">
        <v>233</v>
      </c>
      <c r="G14" s="29"/>
      <c r="H14" s="30">
        <f t="shared" si="0"/>
        <v>368190</v>
      </c>
      <c r="I14" s="30">
        <f t="shared" si="0"/>
        <v>368190</v>
      </c>
    </row>
    <row r="15" spans="2:9" ht="30" x14ac:dyDescent="0.25">
      <c r="B15" s="27">
        <v>5</v>
      </c>
      <c r="C15" s="18" t="s">
        <v>235</v>
      </c>
      <c r="D15" s="28" t="s">
        <v>32</v>
      </c>
      <c r="E15" s="28" t="s">
        <v>121</v>
      </c>
      <c r="F15" s="29" t="s">
        <v>361</v>
      </c>
      <c r="G15" s="29"/>
      <c r="H15" s="30">
        <f>H16+H17</f>
        <v>368190</v>
      </c>
      <c r="I15" s="30">
        <f>I16+I17</f>
        <v>368190</v>
      </c>
    </row>
    <row r="16" spans="2:9" ht="30" x14ac:dyDescent="0.25">
      <c r="B16" s="76">
        <v>6</v>
      </c>
      <c r="C16" s="18" t="s">
        <v>236</v>
      </c>
      <c r="D16" s="28" t="s">
        <v>32</v>
      </c>
      <c r="E16" s="28" t="s">
        <v>121</v>
      </c>
      <c r="F16" s="29" t="s">
        <v>361</v>
      </c>
      <c r="G16" s="29" t="s">
        <v>237</v>
      </c>
      <c r="H16" s="30">
        <v>365190</v>
      </c>
      <c r="I16" s="30">
        <v>365190</v>
      </c>
    </row>
    <row r="17" spans="2:9" ht="29.25" customHeight="1" x14ac:dyDescent="0.25">
      <c r="B17" s="27">
        <v>7</v>
      </c>
      <c r="C17" s="18" t="s">
        <v>238</v>
      </c>
      <c r="D17" s="28" t="s">
        <v>32</v>
      </c>
      <c r="E17" s="28" t="s">
        <v>121</v>
      </c>
      <c r="F17" s="29" t="s">
        <v>361</v>
      </c>
      <c r="G17" s="29" t="s">
        <v>239</v>
      </c>
      <c r="H17" s="30">
        <v>3000</v>
      </c>
      <c r="I17" s="30">
        <v>3000</v>
      </c>
    </row>
    <row r="18" spans="2:9" x14ac:dyDescent="0.25">
      <c r="B18" s="27">
        <v>8</v>
      </c>
      <c r="C18" s="67" t="s">
        <v>17</v>
      </c>
      <c r="D18" s="68"/>
      <c r="E18" s="68"/>
      <c r="F18" s="70"/>
      <c r="G18" s="70"/>
      <c r="H18" s="70"/>
      <c r="I18" s="71"/>
    </row>
    <row r="19" spans="2:9" ht="28.5" customHeight="1" x14ac:dyDescent="0.25">
      <c r="B19" s="27">
        <v>9</v>
      </c>
      <c r="C19" s="54" t="s">
        <v>241</v>
      </c>
      <c r="D19" s="56" t="s">
        <v>32</v>
      </c>
      <c r="E19" s="56" t="s">
        <v>120</v>
      </c>
      <c r="F19" s="57"/>
      <c r="G19" s="57"/>
      <c r="H19" s="58">
        <f t="shared" ref="H19:I21" si="1">H20</f>
        <v>584212.6</v>
      </c>
      <c r="I19" s="58">
        <f t="shared" si="1"/>
        <v>584212.6</v>
      </c>
    </row>
    <row r="20" spans="2:9" x14ac:dyDescent="0.25">
      <c r="B20" s="27">
        <v>10</v>
      </c>
      <c r="C20" s="48" t="s">
        <v>242</v>
      </c>
      <c r="D20" s="28" t="s">
        <v>32</v>
      </c>
      <c r="E20" s="28" t="s">
        <v>120</v>
      </c>
      <c r="F20" s="29" t="s">
        <v>231</v>
      </c>
      <c r="G20" s="29"/>
      <c r="H20" s="30">
        <f t="shared" si="1"/>
        <v>584212.6</v>
      </c>
      <c r="I20" s="30">
        <f t="shared" si="1"/>
        <v>584212.6</v>
      </c>
    </row>
    <row r="21" spans="2:9" x14ac:dyDescent="0.25">
      <c r="B21" s="76">
        <v>11</v>
      </c>
      <c r="C21" s="49" t="s">
        <v>243</v>
      </c>
      <c r="D21" s="28" t="s">
        <v>32</v>
      </c>
      <c r="E21" s="28" t="s">
        <v>120</v>
      </c>
      <c r="F21" s="29" t="s">
        <v>233</v>
      </c>
      <c r="G21" s="29"/>
      <c r="H21" s="30">
        <f t="shared" si="1"/>
        <v>584212.6</v>
      </c>
      <c r="I21" s="30">
        <f t="shared" si="1"/>
        <v>584212.6</v>
      </c>
    </row>
    <row r="22" spans="2:9" ht="30" x14ac:dyDescent="0.25">
      <c r="B22" s="27">
        <v>12</v>
      </c>
      <c r="C22" s="49" t="s">
        <v>244</v>
      </c>
      <c r="D22" s="28" t="s">
        <v>32</v>
      </c>
      <c r="E22" s="28" t="s">
        <v>120</v>
      </c>
      <c r="F22" s="29" t="s">
        <v>245</v>
      </c>
      <c r="G22" s="29"/>
      <c r="H22" s="30">
        <f>H23+H24</f>
        <v>584212.6</v>
      </c>
      <c r="I22" s="30">
        <f>I23+I24</f>
        <v>584212.6</v>
      </c>
    </row>
    <row r="23" spans="2:9" ht="30" x14ac:dyDescent="0.25">
      <c r="B23" s="27">
        <v>13</v>
      </c>
      <c r="C23" s="18" t="s">
        <v>236</v>
      </c>
      <c r="D23" s="28" t="s">
        <v>32</v>
      </c>
      <c r="E23" s="28" t="s">
        <v>120</v>
      </c>
      <c r="F23" s="29" t="s">
        <v>246</v>
      </c>
      <c r="G23" s="29" t="s">
        <v>237</v>
      </c>
      <c r="H23" s="30">
        <v>584212.6</v>
      </c>
      <c r="I23" s="30">
        <v>584212.6</v>
      </c>
    </row>
    <row r="24" spans="2:9" ht="28.5" customHeight="1" x14ac:dyDescent="0.25">
      <c r="B24" s="27">
        <v>14</v>
      </c>
      <c r="C24" s="18" t="s">
        <v>238</v>
      </c>
      <c r="D24" s="28" t="s">
        <v>32</v>
      </c>
      <c r="E24" s="28" t="s">
        <v>120</v>
      </c>
      <c r="F24" s="29" t="s">
        <v>246</v>
      </c>
      <c r="G24" s="29" t="s">
        <v>239</v>
      </c>
      <c r="H24" s="30">
        <v>0</v>
      </c>
      <c r="I24" s="30">
        <v>0</v>
      </c>
    </row>
    <row r="25" spans="2:9" ht="60" customHeight="1" x14ac:dyDescent="0.25">
      <c r="B25" s="27">
        <v>15</v>
      </c>
      <c r="C25" s="54" t="s">
        <v>247</v>
      </c>
      <c r="D25" s="56" t="s">
        <v>32</v>
      </c>
      <c r="E25" s="56" t="s">
        <v>122</v>
      </c>
      <c r="F25" s="57"/>
      <c r="G25" s="57"/>
      <c r="H25" s="58">
        <f>H26+H29</f>
        <v>3769396</v>
      </c>
      <c r="I25" s="58">
        <f>I26+I29</f>
        <v>3769396</v>
      </c>
    </row>
    <row r="26" spans="2:9" ht="45" x14ac:dyDescent="0.25">
      <c r="B26" s="76">
        <v>16</v>
      </c>
      <c r="C26" s="49" t="s">
        <v>248</v>
      </c>
      <c r="D26" s="28" t="s">
        <v>32</v>
      </c>
      <c r="E26" s="28" t="s">
        <v>122</v>
      </c>
      <c r="F26" s="29" t="s">
        <v>249</v>
      </c>
      <c r="G26" s="29"/>
      <c r="H26" s="30">
        <f>H27</f>
        <v>30000</v>
      </c>
      <c r="I26" s="30">
        <f>I27</f>
        <v>30000</v>
      </c>
    </row>
    <row r="27" spans="2:9" ht="44.25" customHeight="1" x14ac:dyDescent="0.25">
      <c r="B27" s="27">
        <v>17</v>
      </c>
      <c r="C27" s="49" t="s">
        <v>389</v>
      </c>
      <c r="D27" s="28" t="s">
        <v>32</v>
      </c>
      <c r="E27" s="28" t="s">
        <v>122</v>
      </c>
      <c r="F27" s="29" t="s">
        <v>250</v>
      </c>
      <c r="G27" s="29"/>
      <c r="H27" s="30">
        <f>H28</f>
        <v>30000</v>
      </c>
      <c r="I27" s="30">
        <f>I28</f>
        <v>30000</v>
      </c>
    </row>
    <row r="28" spans="2:9" x14ac:dyDescent="0.25">
      <c r="B28" s="27">
        <v>18</v>
      </c>
      <c r="C28" s="50" t="s">
        <v>251</v>
      </c>
      <c r="D28" s="51" t="s">
        <v>32</v>
      </c>
      <c r="E28" s="51" t="s">
        <v>122</v>
      </c>
      <c r="F28" s="52" t="s">
        <v>363</v>
      </c>
      <c r="G28" s="52" t="s">
        <v>239</v>
      </c>
      <c r="H28" s="53">
        <v>30000</v>
      </c>
      <c r="I28" s="53">
        <v>30000</v>
      </c>
    </row>
    <row r="29" spans="2:9" ht="30" x14ac:dyDescent="0.25">
      <c r="B29" s="27">
        <v>19</v>
      </c>
      <c r="C29" s="49" t="s">
        <v>253</v>
      </c>
      <c r="D29" s="28" t="s">
        <v>32</v>
      </c>
      <c r="E29" s="28" t="s">
        <v>122</v>
      </c>
      <c r="F29" s="29" t="s">
        <v>254</v>
      </c>
      <c r="G29" s="29"/>
      <c r="H29" s="30">
        <f>H30</f>
        <v>3739396</v>
      </c>
      <c r="I29" s="30">
        <f>I30</f>
        <v>3739396</v>
      </c>
    </row>
    <row r="30" spans="2:9" ht="17.25" customHeight="1" x14ac:dyDescent="0.25">
      <c r="B30" s="27">
        <v>20</v>
      </c>
      <c r="C30" s="49" t="s">
        <v>255</v>
      </c>
      <c r="D30" s="28" t="s">
        <v>32</v>
      </c>
      <c r="E30" s="28" t="s">
        <v>122</v>
      </c>
      <c r="F30" s="29" t="s">
        <v>256</v>
      </c>
      <c r="G30" s="29"/>
      <c r="H30" s="30">
        <f>H31+H35</f>
        <v>3739396</v>
      </c>
      <c r="I30" s="30">
        <f>I31+I35</f>
        <v>3739396</v>
      </c>
    </row>
    <row r="31" spans="2:9" ht="60" x14ac:dyDescent="0.25">
      <c r="B31" s="76">
        <v>21</v>
      </c>
      <c r="C31" s="49" t="s">
        <v>257</v>
      </c>
      <c r="D31" s="28" t="s">
        <v>32</v>
      </c>
      <c r="E31" s="28" t="s">
        <v>122</v>
      </c>
      <c r="F31" s="29" t="s">
        <v>258</v>
      </c>
      <c r="G31" s="29"/>
      <c r="H31" s="30">
        <f>H32+H33+H34</f>
        <v>3739396</v>
      </c>
      <c r="I31" s="30">
        <f>I32+I33+I34</f>
        <v>3739396</v>
      </c>
    </row>
    <row r="32" spans="2:9" ht="30" x14ac:dyDescent="0.25">
      <c r="B32" s="27">
        <v>22</v>
      </c>
      <c r="C32" s="49" t="s">
        <v>259</v>
      </c>
      <c r="D32" s="28" t="s">
        <v>32</v>
      </c>
      <c r="E32" s="28" t="s">
        <v>122</v>
      </c>
      <c r="F32" s="29" t="s">
        <v>258</v>
      </c>
      <c r="G32" s="29" t="s">
        <v>237</v>
      </c>
      <c r="H32" s="30">
        <v>1708063</v>
      </c>
      <c r="I32" s="30">
        <v>1708063</v>
      </c>
    </row>
    <row r="33" spans="2:9" ht="19.5" customHeight="1" x14ac:dyDescent="0.25">
      <c r="B33" s="27">
        <v>23</v>
      </c>
      <c r="C33" s="49" t="s">
        <v>260</v>
      </c>
      <c r="D33" s="28" t="s">
        <v>32</v>
      </c>
      <c r="E33" s="28" t="s">
        <v>122</v>
      </c>
      <c r="F33" s="29" t="s">
        <v>258</v>
      </c>
      <c r="G33" s="29" t="s">
        <v>261</v>
      </c>
      <c r="H33" s="30">
        <v>475363</v>
      </c>
      <c r="I33" s="30">
        <v>475363</v>
      </c>
    </row>
    <row r="34" spans="2:9" ht="31.5" customHeight="1" x14ac:dyDescent="0.25">
      <c r="B34" s="27">
        <v>24</v>
      </c>
      <c r="C34" s="18" t="s">
        <v>238</v>
      </c>
      <c r="D34" s="28" t="s">
        <v>32</v>
      </c>
      <c r="E34" s="28" t="s">
        <v>122</v>
      </c>
      <c r="F34" s="29" t="s">
        <v>258</v>
      </c>
      <c r="G34" s="29" t="s">
        <v>239</v>
      </c>
      <c r="H34" s="30">
        <v>1555970</v>
      </c>
      <c r="I34" s="30">
        <v>1555970</v>
      </c>
    </row>
    <row r="35" spans="2:9" ht="16.5" customHeight="1" x14ac:dyDescent="0.25">
      <c r="B35" s="27">
        <v>25</v>
      </c>
      <c r="C35" s="18" t="s">
        <v>263</v>
      </c>
      <c r="D35" s="28" t="s">
        <v>32</v>
      </c>
      <c r="E35" s="28" t="s">
        <v>122</v>
      </c>
      <c r="F35" s="29" t="s">
        <v>352</v>
      </c>
      <c r="G35" s="29" t="s">
        <v>262</v>
      </c>
      <c r="H35" s="81"/>
      <c r="I35" s="81"/>
    </row>
    <row r="36" spans="2:9" ht="13.5" customHeight="1" x14ac:dyDescent="0.25">
      <c r="B36" s="76">
        <v>26</v>
      </c>
      <c r="C36" s="55" t="s">
        <v>217</v>
      </c>
      <c r="D36" s="56" t="s">
        <v>32</v>
      </c>
      <c r="E36" s="56" t="s">
        <v>216</v>
      </c>
      <c r="F36" s="57"/>
      <c r="G36" s="57"/>
      <c r="H36" s="58">
        <f>H37</f>
        <v>220000</v>
      </c>
      <c r="I36" s="58">
        <f>I37</f>
        <v>0</v>
      </c>
    </row>
    <row r="37" spans="2:9" ht="26.25" customHeight="1" x14ac:dyDescent="0.25">
      <c r="B37" s="27">
        <v>27</v>
      </c>
      <c r="C37" s="49" t="s">
        <v>253</v>
      </c>
      <c r="D37" s="28" t="s">
        <v>32</v>
      </c>
      <c r="E37" s="28" t="s">
        <v>216</v>
      </c>
      <c r="F37" s="29" t="s">
        <v>256</v>
      </c>
      <c r="G37" s="29"/>
      <c r="H37" s="30">
        <f>H38</f>
        <v>220000</v>
      </c>
      <c r="I37" s="30">
        <f>I38</f>
        <v>0</v>
      </c>
    </row>
    <row r="38" spans="2:9" ht="26.25" customHeight="1" x14ac:dyDescent="0.25">
      <c r="B38" s="27">
        <v>28</v>
      </c>
      <c r="C38" s="18" t="s">
        <v>238</v>
      </c>
      <c r="D38" s="28" t="s">
        <v>32</v>
      </c>
      <c r="E38" s="28" t="s">
        <v>216</v>
      </c>
      <c r="F38" s="29" t="s">
        <v>256</v>
      </c>
      <c r="G38" s="29" t="s">
        <v>239</v>
      </c>
      <c r="H38" s="30">
        <v>220000</v>
      </c>
      <c r="I38" s="30">
        <v>0</v>
      </c>
    </row>
    <row r="39" spans="2:9" ht="14.25" customHeight="1" x14ac:dyDescent="0.25">
      <c r="B39" s="27">
        <v>29</v>
      </c>
      <c r="C39" s="59" t="s">
        <v>264</v>
      </c>
      <c r="D39" s="56" t="s">
        <v>32</v>
      </c>
      <c r="E39" s="56" t="s">
        <v>123</v>
      </c>
      <c r="F39" s="57"/>
      <c r="G39" s="57"/>
      <c r="H39" s="58">
        <f t="shared" ref="H39:I41" si="2">H40</f>
        <v>15000</v>
      </c>
      <c r="I39" s="58">
        <f t="shared" si="2"/>
        <v>15000</v>
      </c>
    </row>
    <row r="40" spans="2:9" ht="27.75" customHeight="1" x14ac:dyDescent="0.25">
      <c r="B40" s="27">
        <v>30</v>
      </c>
      <c r="C40" s="49" t="s">
        <v>265</v>
      </c>
      <c r="D40" s="28" t="s">
        <v>32</v>
      </c>
      <c r="E40" s="28" t="s">
        <v>123</v>
      </c>
      <c r="F40" s="29" t="s">
        <v>256</v>
      </c>
      <c r="G40" s="29"/>
      <c r="H40" s="30">
        <f t="shared" si="2"/>
        <v>15000</v>
      </c>
      <c r="I40" s="30">
        <f t="shared" si="2"/>
        <v>15000</v>
      </c>
    </row>
    <row r="41" spans="2:9" ht="27.75" customHeight="1" x14ac:dyDescent="0.25">
      <c r="B41" s="76">
        <v>31</v>
      </c>
      <c r="C41" s="49" t="s">
        <v>268</v>
      </c>
      <c r="D41" s="28" t="s">
        <v>32</v>
      </c>
      <c r="E41" s="28" t="s">
        <v>123</v>
      </c>
      <c r="F41" s="29" t="s">
        <v>365</v>
      </c>
      <c r="G41" s="29"/>
      <c r="H41" s="30">
        <f t="shared" si="2"/>
        <v>15000</v>
      </c>
      <c r="I41" s="30">
        <f t="shared" si="2"/>
        <v>15000</v>
      </c>
    </row>
    <row r="42" spans="2:9" ht="16.5" customHeight="1" x14ac:dyDescent="0.25">
      <c r="B42" s="27">
        <v>32</v>
      </c>
      <c r="C42" s="49" t="s">
        <v>101</v>
      </c>
      <c r="D42" s="28" t="s">
        <v>32</v>
      </c>
      <c r="E42" s="28" t="s">
        <v>123</v>
      </c>
      <c r="F42" s="29" t="s">
        <v>365</v>
      </c>
      <c r="G42" s="29" t="s">
        <v>269</v>
      </c>
      <c r="H42" s="30">
        <v>15000</v>
      </c>
      <c r="I42" s="30">
        <v>15000</v>
      </c>
    </row>
    <row r="43" spans="2:9" ht="16.5" customHeight="1" x14ac:dyDescent="0.25">
      <c r="B43" s="27">
        <v>33</v>
      </c>
      <c r="C43" s="59" t="s">
        <v>266</v>
      </c>
      <c r="D43" s="56" t="s">
        <v>32</v>
      </c>
      <c r="E43" s="56" t="s">
        <v>124</v>
      </c>
      <c r="F43" s="57"/>
      <c r="G43" s="57"/>
      <c r="H43" s="58">
        <f>H45+H50</f>
        <v>1348845.8</v>
      </c>
      <c r="I43" s="58">
        <f>I45+I50</f>
        <v>1348845.8</v>
      </c>
    </row>
    <row r="44" spans="2:9" ht="16.5" customHeight="1" x14ac:dyDescent="0.25">
      <c r="B44" s="27">
        <v>34</v>
      </c>
      <c r="C44" s="67" t="s">
        <v>146</v>
      </c>
      <c r="D44" s="73"/>
      <c r="E44" s="73"/>
      <c r="F44" s="74"/>
      <c r="G44" s="74"/>
      <c r="H44" s="74"/>
      <c r="I44" s="75"/>
    </row>
    <row r="45" spans="2:9" ht="31.5" customHeight="1" x14ac:dyDescent="0.25">
      <c r="B45" s="27">
        <v>35</v>
      </c>
      <c r="C45" s="80" t="s">
        <v>311</v>
      </c>
      <c r="D45" s="77" t="s">
        <v>32</v>
      </c>
      <c r="E45" s="77" t="s">
        <v>124</v>
      </c>
      <c r="F45" s="78" t="s">
        <v>312</v>
      </c>
      <c r="G45" s="78"/>
      <c r="H45" s="79">
        <f>H46</f>
        <v>1340000</v>
      </c>
      <c r="I45" s="79">
        <f>I46</f>
        <v>1340000</v>
      </c>
    </row>
    <row r="46" spans="2:9" ht="29.25" customHeight="1" x14ac:dyDescent="0.25">
      <c r="B46" s="76">
        <v>36</v>
      </c>
      <c r="C46" s="80" t="s">
        <v>313</v>
      </c>
      <c r="D46" s="77" t="s">
        <v>32</v>
      </c>
      <c r="E46" s="77" t="s">
        <v>124</v>
      </c>
      <c r="F46" s="78" t="s">
        <v>314</v>
      </c>
      <c r="G46" s="78"/>
      <c r="H46" s="79">
        <f>H47</f>
        <v>1340000</v>
      </c>
      <c r="I46" s="79">
        <f>I47</f>
        <v>1340000</v>
      </c>
    </row>
    <row r="47" spans="2:9" ht="28.5" customHeight="1" x14ac:dyDescent="0.25">
      <c r="B47" s="27">
        <v>37</v>
      </c>
      <c r="C47" s="80" t="s">
        <v>315</v>
      </c>
      <c r="D47" s="77" t="s">
        <v>32</v>
      </c>
      <c r="E47" s="77" t="s">
        <v>124</v>
      </c>
      <c r="F47" s="78" t="s">
        <v>367</v>
      </c>
      <c r="G47" s="78"/>
      <c r="H47" s="79">
        <f>H48+H49</f>
        <v>1340000</v>
      </c>
      <c r="I47" s="79">
        <f>I48+I49</f>
        <v>1340000</v>
      </c>
    </row>
    <row r="48" spans="2:9" ht="19.5" customHeight="1" x14ac:dyDescent="0.25">
      <c r="B48" s="27">
        <v>38</v>
      </c>
      <c r="C48" s="49" t="s">
        <v>260</v>
      </c>
      <c r="D48" s="77" t="s">
        <v>32</v>
      </c>
      <c r="E48" s="77" t="s">
        <v>124</v>
      </c>
      <c r="F48" s="78" t="s">
        <v>367</v>
      </c>
      <c r="G48" s="78" t="s">
        <v>261</v>
      </c>
      <c r="H48" s="79">
        <v>1339000</v>
      </c>
      <c r="I48" s="79">
        <v>1339000</v>
      </c>
    </row>
    <row r="49" spans="2:9" ht="30" customHeight="1" x14ac:dyDescent="0.25">
      <c r="B49" s="27">
        <v>39</v>
      </c>
      <c r="C49" s="18" t="s">
        <v>238</v>
      </c>
      <c r="D49" s="77" t="s">
        <v>32</v>
      </c>
      <c r="E49" s="77" t="s">
        <v>124</v>
      </c>
      <c r="F49" s="78" t="s">
        <v>367</v>
      </c>
      <c r="G49" s="78" t="s">
        <v>239</v>
      </c>
      <c r="H49" s="79">
        <v>1000</v>
      </c>
      <c r="I49" s="79">
        <v>1000</v>
      </c>
    </row>
    <row r="50" spans="2:9" ht="60" customHeight="1" x14ac:dyDescent="0.25">
      <c r="B50" s="27">
        <v>40</v>
      </c>
      <c r="C50" s="60" t="s">
        <v>267</v>
      </c>
      <c r="D50" s="28" t="s">
        <v>32</v>
      </c>
      <c r="E50" s="28" t="s">
        <v>124</v>
      </c>
      <c r="F50" s="29" t="s">
        <v>368</v>
      </c>
      <c r="G50" s="29"/>
      <c r="H50" s="30">
        <f>H51+H52</f>
        <v>8845.7999999999993</v>
      </c>
      <c r="I50" s="30">
        <f>I51+I52</f>
        <v>8845.7999999999993</v>
      </c>
    </row>
    <row r="51" spans="2:9" ht="20.25" customHeight="1" x14ac:dyDescent="0.25">
      <c r="B51" s="76">
        <v>41</v>
      </c>
      <c r="C51" s="49" t="s">
        <v>260</v>
      </c>
      <c r="D51" s="28" t="s">
        <v>32</v>
      </c>
      <c r="E51" s="28" t="s">
        <v>124</v>
      </c>
      <c r="F51" s="29" t="s">
        <v>368</v>
      </c>
      <c r="G51" s="29" t="s">
        <v>261</v>
      </c>
      <c r="H51" s="30">
        <v>7845.8</v>
      </c>
      <c r="I51" s="30">
        <v>7845.8</v>
      </c>
    </row>
    <row r="52" spans="2:9" ht="27.75" customHeight="1" x14ac:dyDescent="0.25">
      <c r="B52" s="27">
        <v>42</v>
      </c>
      <c r="C52" s="18" t="s">
        <v>238</v>
      </c>
      <c r="D52" s="28" t="s">
        <v>32</v>
      </c>
      <c r="E52" s="28" t="s">
        <v>124</v>
      </c>
      <c r="F52" s="29" t="s">
        <v>368</v>
      </c>
      <c r="G52" s="29" t="s">
        <v>239</v>
      </c>
      <c r="H52" s="30">
        <v>1000</v>
      </c>
      <c r="I52" s="30">
        <v>1000</v>
      </c>
    </row>
    <row r="53" spans="2:9" ht="20.25" customHeight="1" x14ac:dyDescent="0.25">
      <c r="B53" s="27">
        <v>43</v>
      </c>
      <c r="C53" s="20" t="s">
        <v>270</v>
      </c>
      <c r="D53" s="61" t="s">
        <v>32</v>
      </c>
      <c r="E53" s="61" t="s">
        <v>125</v>
      </c>
      <c r="F53" s="62"/>
      <c r="G53" s="62"/>
      <c r="H53" s="63">
        <f>H54</f>
        <v>258389.25</v>
      </c>
      <c r="I53" s="63">
        <f>I54</f>
        <v>258389.25</v>
      </c>
    </row>
    <row r="54" spans="2:9" ht="27" customHeight="1" x14ac:dyDescent="0.25">
      <c r="B54" s="27">
        <v>44</v>
      </c>
      <c r="C54" s="18" t="s">
        <v>271</v>
      </c>
      <c r="D54" s="28" t="s">
        <v>32</v>
      </c>
      <c r="E54" s="28" t="s">
        <v>126</v>
      </c>
      <c r="F54" s="29" t="s">
        <v>256</v>
      </c>
      <c r="G54" s="29"/>
      <c r="H54" s="30">
        <f>H55</f>
        <v>258389.25</v>
      </c>
      <c r="I54" s="30">
        <f>I55</f>
        <v>258389.25</v>
      </c>
    </row>
    <row r="55" spans="2:9" ht="45.75" customHeight="1" x14ac:dyDescent="0.25">
      <c r="B55" s="27">
        <v>45</v>
      </c>
      <c r="C55" s="18" t="s">
        <v>272</v>
      </c>
      <c r="D55" s="28" t="s">
        <v>32</v>
      </c>
      <c r="E55" s="28" t="s">
        <v>126</v>
      </c>
      <c r="F55" s="29" t="s">
        <v>390</v>
      </c>
      <c r="G55" s="29"/>
      <c r="H55" s="30">
        <f>H56+H57</f>
        <v>258389.25</v>
      </c>
      <c r="I55" s="30">
        <f>I56+I57</f>
        <v>258389.25</v>
      </c>
    </row>
    <row r="56" spans="2:9" ht="15" customHeight="1" x14ac:dyDescent="0.25">
      <c r="B56" s="76">
        <v>46</v>
      </c>
      <c r="C56" s="49" t="s">
        <v>260</v>
      </c>
      <c r="D56" s="28" t="s">
        <v>32</v>
      </c>
      <c r="E56" s="28" t="s">
        <v>126</v>
      </c>
      <c r="F56" s="29" t="s">
        <v>369</v>
      </c>
      <c r="G56" s="29" t="s">
        <v>261</v>
      </c>
      <c r="H56" s="30">
        <v>243000</v>
      </c>
      <c r="I56" s="30">
        <v>243000</v>
      </c>
    </row>
    <row r="57" spans="2:9" ht="29.25" customHeight="1" x14ac:dyDescent="0.25">
      <c r="B57" s="27">
        <v>47</v>
      </c>
      <c r="C57" s="18" t="s">
        <v>238</v>
      </c>
      <c r="D57" s="28" t="s">
        <v>32</v>
      </c>
      <c r="E57" s="28" t="s">
        <v>126</v>
      </c>
      <c r="F57" s="29" t="s">
        <v>369</v>
      </c>
      <c r="G57" s="29" t="s">
        <v>239</v>
      </c>
      <c r="H57" s="30">
        <v>15389.25</v>
      </c>
      <c r="I57" s="30">
        <v>15389.25</v>
      </c>
    </row>
    <row r="58" spans="2:9" ht="29.25" customHeight="1" x14ac:dyDescent="0.25">
      <c r="B58" s="27">
        <v>48</v>
      </c>
      <c r="C58" s="20" t="s">
        <v>273</v>
      </c>
      <c r="D58" s="61" t="s">
        <v>32</v>
      </c>
      <c r="E58" s="61" t="s">
        <v>127</v>
      </c>
      <c r="F58" s="62"/>
      <c r="G58" s="62"/>
      <c r="H58" s="63">
        <f>H59+H66</f>
        <v>34000</v>
      </c>
      <c r="I58" s="63">
        <f>I59+I66</f>
        <v>34000</v>
      </c>
    </row>
    <row r="59" spans="2:9" ht="29.25" customHeight="1" x14ac:dyDescent="0.25">
      <c r="B59" s="27">
        <v>49</v>
      </c>
      <c r="C59" s="66" t="s">
        <v>274</v>
      </c>
      <c r="D59" s="56" t="s">
        <v>32</v>
      </c>
      <c r="E59" s="56" t="s">
        <v>128</v>
      </c>
      <c r="F59" s="57"/>
      <c r="G59" s="57"/>
      <c r="H59" s="58">
        <f>H60</f>
        <v>4000</v>
      </c>
      <c r="I59" s="58">
        <f>I60</f>
        <v>4000</v>
      </c>
    </row>
    <row r="60" spans="2:9" ht="42.75" customHeight="1" x14ac:dyDescent="0.25">
      <c r="B60" s="27">
        <v>50</v>
      </c>
      <c r="C60" s="49" t="s">
        <v>248</v>
      </c>
      <c r="D60" s="28" t="s">
        <v>32</v>
      </c>
      <c r="E60" s="28" t="s">
        <v>128</v>
      </c>
      <c r="F60" s="29" t="s">
        <v>249</v>
      </c>
      <c r="G60" s="29"/>
      <c r="H60" s="30">
        <f>H61</f>
        <v>4000</v>
      </c>
      <c r="I60" s="30">
        <f>I61</f>
        <v>4000</v>
      </c>
    </row>
    <row r="61" spans="2:9" ht="29.25" customHeight="1" x14ac:dyDescent="0.25">
      <c r="B61" s="76">
        <v>51</v>
      </c>
      <c r="C61" s="18" t="s">
        <v>275</v>
      </c>
      <c r="D61" s="28" t="s">
        <v>32</v>
      </c>
      <c r="E61" s="28" t="s">
        <v>128</v>
      </c>
      <c r="F61" s="29" t="s">
        <v>328</v>
      </c>
      <c r="G61" s="29"/>
      <c r="H61" s="30">
        <f>H62+H64</f>
        <v>4000</v>
      </c>
      <c r="I61" s="30">
        <f>I62+I64</f>
        <v>4000</v>
      </c>
    </row>
    <row r="62" spans="2:9" ht="58.5" customHeight="1" x14ac:dyDescent="0.25">
      <c r="B62" s="27">
        <v>52</v>
      </c>
      <c r="C62" s="50" t="s">
        <v>387</v>
      </c>
      <c r="D62" s="28" t="s">
        <v>32</v>
      </c>
      <c r="E62" s="28" t="s">
        <v>128</v>
      </c>
      <c r="F62" s="29" t="s">
        <v>371</v>
      </c>
      <c r="G62" s="29"/>
      <c r="H62" s="30">
        <f>H63</f>
        <v>3000</v>
      </c>
      <c r="I62" s="30">
        <f>I63</f>
        <v>3000</v>
      </c>
    </row>
    <row r="63" spans="2:9" ht="28.5" customHeight="1" x14ac:dyDescent="0.25">
      <c r="B63" s="27">
        <v>53</v>
      </c>
      <c r="C63" s="18" t="s">
        <v>238</v>
      </c>
      <c r="D63" s="28" t="s">
        <v>32</v>
      </c>
      <c r="E63" s="28" t="s">
        <v>128</v>
      </c>
      <c r="F63" s="29" t="s">
        <v>371</v>
      </c>
      <c r="G63" s="29" t="s">
        <v>239</v>
      </c>
      <c r="H63" s="30">
        <v>3000</v>
      </c>
      <c r="I63" s="30">
        <v>3000</v>
      </c>
    </row>
    <row r="64" spans="2:9" ht="28.5" customHeight="1" x14ac:dyDescent="0.25">
      <c r="B64" s="27">
        <v>54</v>
      </c>
      <c r="C64" s="18" t="s">
        <v>276</v>
      </c>
      <c r="D64" s="28" t="s">
        <v>32</v>
      </c>
      <c r="E64" s="28" t="s">
        <v>128</v>
      </c>
      <c r="F64" s="29" t="s">
        <v>370</v>
      </c>
      <c r="G64" s="29"/>
      <c r="H64" s="30">
        <f>H65</f>
        <v>1000</v>
      </c>
      <c r="I64" s="30">
        <f>I65</f>
        <v>1000</v>
      </c>
    </row>
    <row r="65" spans="2:9" ht="28.5" customHeight="1" x14ac:dyDescent="0.25">
      <c r="B65" s="27">
        <v>55</v>
      </c>
      <c r="C65" s="18" t="s">
        <v>238</v>
      </c>
      <c r="D65" s="28" t="s">
        <v>32</v>
      </c>
      <c r="E65" s="28" t="s">
        <v>128</v>
      </c>
      <c r="F65" s="29" t="s">
        <v>370</v>
      </c>
      <c r="G65" s="29" t="s">
        <v>239</v>
      </c>
      <c r="H65" s="30">
        <v>1000</v>
      </c>
      <c r="I65" s="30">
        <v>1000</v>
      </c>
    </row>
    <row r="66" spans="2:9" ht="14.25" customHeight="1" x14ac:dyDescent="0.25">
      <c r="B66" s="76">
        <v>56</v>
      </c>
      <c r="C66" s="55" t="s">
        <v>107</v>
      </c>
      <c r="D66" s="56" t="s">
        <v>32</v>
      </c>
      <c r="E66" s="56" t="s">
        <v>129</v>
      </c>
      <c r="F66" s="57"/>
      <c r="G66" s="57"/>
      <c r="H66" s="58">
        <f>H67</f>
        <v>30000</v>
      </c>
      <c r="I66" s="58">
        <f>I67</f>
        <v>30000</v>
      </c>
    </row>
    <row r="67" spans="2:9" ht="46.5" customHeight="1" x14ac:dyDescent="0.25">
      <c r="B67" s="27">
        <v>57</v>
      </c>
      <c r="C67" s="49" t="s">
        <v>248</v>
      </c>
      <c r="D67" s="28" t="s">
        <v>32</v>
      </c>
      <c r="E67" s="28" t="s">
        <v>129</v>
      </c>
      <c r="F67" s="29" t="s">
        <v>249</v>
      </c>
      <c r="G67" s="29"/>
      <c r="H67" s="30">
        <f>H68</f>
        <v>30000</v>
      </c>
      <c r="I67" s="30">
        <f>I68</f>
        <v>30000</v>
      </c>
    </row>
    <row r="68" spans="2:9" ht="21.75" customHeight="1" x14ac:dyDescent="0.25">
      <c r="B68" s="27">
        <v>58</v>
      </c>
      <c r="C68" s="18" t="s">
        <v>277</v>
      </c>
      <c r="D68" s="28" t="s">
        <v>32</v>
      </c>
      <c r="E68" s="28" t="s">
        <v>129</v>
      </c>
      <c r="F68" s="29" t="s">
        <v>328</v>
      </c>
      <c r="G68" s="29"/>
      <c r="H68" s="30">
        <f>H69+H71</f>
        <v>30000</v>
      </c>
      <c r="I68" s="30">
        <f>I69+I71</f>
        <v>30000</v>
      </c>
    </row>
    <row r="69" spans="2:9" ht="18.75" customHeight="1" x14ac:dyDescent="0.25">
      <c r="B69" s="27">
        <v>59</v>
      </c>
      <c r="C69" s="18" t="s">
        <v>107</v>
      </c>
      <c r="D69" s="28" t="s">
        <v>32</v>
      </c>
      <c r="E69" s="28" t="s">
        <v>129</v>
      </c>
      <c r="F69" s="29" t="s">
        <v>329</v>
      </c>
      <c r="G69" s="29"/>
      <c r="H69" s="30">
        <f>H70</f>
        <v>25000</v>
      </c>
      <c r="I69" s="30">
        <f>I70</f>
        <v>25000</v>
      </c>
    </row>
    <row r="70" spans="2:9" ht="27.75" customHeight="1" x14ac:dyDescent="0.25">
      <c r="B70" s="27">
        <v>60</v>
      </c>
      <c r="C70" s="18" t="s">
        <v>238</v>
      </c>
      <c r="D70" s="28" t="s">
        <v>32</v>
      </c>
      <c r="E70" s="28" t="s">
        <v>129</v>
      </c>
      <c r="F70" s="29" t="s">
        <v>329</v>
      </c>
      <c r="G70" s="29" t="s">
        <v>239</v>
      </c>
      <c r="H70" s="30">
        <v>25000</v>
      </c>
      <c r="I70" s="30">
        <v>25000</v>
      </c>
    </row>
    <row r="71" spans="2:9" ht="19.5" customHeight="1" x14ac:dyDescent="0.25">
      <c r="B71" s="76">
        <v>61</v>
      </c>
      <c r="C71" s="18" t="s">
        <v>278</v>
      </c>
      <c r="D71" s="28" t="s">
        <v>32</v>
      </c>
      <c r="E71" s="28" t="s">
        <v>129</v>
      </c>
      <c r="F71" s="29" t="s">
        <v>372</v>
      </c>
      <c r="G71" s="29"/>
      <c r="H71" s="30">
        <f>H72</f>
        <v>5000</v>
      </c>
      <c r="I71" s="30">
        <f>I72</f>
        <v>5000</v>
      </c>
    </row>
    <row r="72" spans="2:9" ht="28.5" customHeight="1" x14ac:dyDescent="0.25">
      <c r="B72" s="27">
        <v>62</v>
      </c>
      <c r="C72" s="18" t="s">
        <v>238</v>
      </c>
      <c r="D72" s="28" t="s">
        <v>32</v>
      </c>
      <c r="E72" s="28" t="s">
        <v>129</v>
      </c>
      <c r="F72" s="29" t="s">
        <v>372</v>
      </c>
      <c r="G72" s="29" t="s">
        <v>239</v>
      </c>
      <c r="H72" s="30">
        <v>5000</v>
      </c>
      <c r="I72" s="30">
        <v>5000</v>
      </c>
    </row>
    <row r="73" spans="2:9" ht="23.25" customHeight="1" x14ac:dyDescent="0.25">
      <c r="B73" s="27">
        <v>63</v>
      </c>
      <c r="C73" s="20" t="s">
        <v>279</v>
      </c>
      <c r="D73" s="61" t="s">
        <v>32</v>
      </c>
      <c r="E73" s="61" t="s">
        <v>221</v>
      </c>
      <c r="F73" s="62"/>
      <c r="G73" s="62"/>
      <c r="H73" s="63">
        <f>H74</f>
        <v>413500</v>
      </c>
      <c r="I73" s="63">
        <f>I74</f>
        <v>410600</v>
      </c>
    </row>
    <row r="74" spans="2:9" ht="45.75" customHeight="1" x14ac:dyDescent="0.25">
      <c r="B74" s="27">
        <v>64</v>
      </c>
      <c r="C74" s="49" t="s">
        <v>248</v>
      </c>
      <c r="D74" s="28" t="s">
        <v>32</v>
      </c>
      <c r="E74" s="28" t="s">
        <v>221</v>
      </c>
      <c r="F74" s="29" t="s">
        <v>249</v>
      </c>
      <c r="G74" s="29"/>
      <c r="H74" s="30">
        <f>H75</f>
        <v>413500</v>
      </c>
      <c r="I74" s="30">
        <f>I75</f>
        <v>410600</v>
      </c>
    </row>
    <row r="75" spans="2:9" ht="18" customHeight="1" x14ac:dyDescent="0.25">
      <c r="B75" s="27">
        <v>65</v>
      </c>
      <c r="C75" s="18" t="s">
        <v>281</v>
      </c>
      <c r="D75" s="28" t="s">
        <v>32</v>
      </c>
      <c r="E75" s="28" t="s">
        <v>221</v>
      </c>
      <c r="F75" s="29" t="s">
        <v>328</v>
      </c>
      <c r="G75" s="29"/>
      <c r="H75" s="30">
        <f>H76+H78+H80+H82</f>
        <v>413500</v>
      </c>
      <c r="I75" s="30">
        <f>I76+I78+I80+I82</f>
        <v>410600</v>
      </c>
    </row>
    <row r="76" spans="2:9" ht="18" customHeight="1" x14ac:dyDescent="0.25">
      <c r="B76" s="76">
        <v>66</v>
      </c>
      <c r="C76" s="18" t="s">
        <v>282</v>
      </c>
      <c r="D76" s="28" t="s">
        <v>32</v>
      </c>
      <c r="E76" s="28" t="s">
        <v>221</v>
      </c>
      <c r="F76" s="29" t="s">
        <v>391</v>
      </c>
      <c r="G76" s="29"/>
      <c r="H76" s="30">
        <f>H77</f>
        <v>362500</v>
      </c>
      <c r="I76" s="30">
        <f>I77</f>
        <v>359600</v>
      </c>
    </row>
    <row r="77" spans="2:9" ht="30" customHeight="1" x14ac:dyDescent="0.25">
      <c r="B77" s="27">
        <v>67</v>
      </c>
      <c r="C77" s="18" t="s">
        <v>238</v>
      </c>
      <c r="D77" s="28" t="s">
        <v>32</v>
      </c>
      <c r="E77" s="28" t="s">
        <v>221</v>
      </c>
      <c r="F77" s="29" t="s">
        <v>391</v>
      </c>
      <c r="G77" s="29" t="s">
        <v>239</v>
      </c>
      <c r="H77" s="30">
        <v>362500</v>
      </c>
      <c r="I77" s="30">
        <v>359600</v>
      </c>
    </row>
    <row r="78" spans="2:9" ht="18" customHeight="1" x14ac:dyDescent="0.25">
      <c r="B78" s="27">
        <v>68</v>
      </c>
      <c r="C78" s="18" t="s">
        <v>283</v>
      </c>
      <c r="D78" s="28" t="s">
        <v>32</v>
      </c>
      <c r="E78" s="28" t="s">
        <v>221</v>
      </c>
      <c r="F78" s="29" t="s">
        <v>374</v>
      </c>
      <c r="G78" s="29"/>
      <c r="H78" s="30">
        <f>H79</f>
        <v>1000</v>
      </c>
      <c r="I78" s="30">
        <f>I79</f>
        <v>1000</v>
      </c>
    </row>
    <row r="79" spans="2:9" ht="27" customHeight="1" x14ac:dyDescent="0.25">
      <c r="B79" s="27">
        <v>69</v>
      </c>
      <c r="C79" s="18" t="s">
        <v>238</v>
      </c>
      <c r="D79" s="28" t="s">
        <v>32</v>
      </c>
      <c r="E79" s="28" t="s">
        <v>221</v>
      </c>
      <c r="F79" s="29" t="s">
        <v>374</v>
      </c>
      <c r="G79" s="29" t="s">
        <v>239</v>
      </c>
      <c r="H79" s="30">
        <v>1000</v>
      </c>
      <c r="I79" s="30">
        <v>1000</v>
      </c>
    </row>
    <row r="80" spans="2:9" ht="18" customHeight="1" x14ac:dyDescent="0.25">
      <c r="B80" s="27">
        <v>70</v>
      </c>
      <c r="C80" s="18" t="s">
        <v>284</v>
      </c>
      <c r="D80" s="28" t="s">
        <v>32</v>
      </c>
      <c r="E80" s="28" t="s">
        <v>221</v>
      </c>
      <c r="F80" s="29" t="s">
        <v>373</v>
      </c>
      <c r="G80" s="29"/>
      <c r="H80" s="30">
        <f>H81</f>
        <v>50000</v>
      </c>
      <c r="I80" s="30">
        <f>I81</f>
        <v>50000</v>
      </c>
    </row>
    <row r="81" spans="2:9" ht="28.5" customHeight="1" x14ac:dyDescent="0.25">
      <c r="B81" s="76">
        <v>71</v>
      </c>
      <c r="C81" s="18" t="s">
        <v>238</v>
      </c>
      <c r="D81" s="28" t="s">
        <v>32</v>
      </c>
      <c r="E81" s="28" t="s">
        <v>221</v>
      </c>
      <c r="F81" s="29" t="s">
        <v>373</v>
      </c>
      <c r="G81" s="29" t="s">
        <v>239</v>
      </c>
      <c r="H81" s="30">
        <v>50000</v>
      </c>
      <c r="I81" s="30">
        <v>50000</v>
      </c>
    </row>
    <row r="82" spans="2:9" ht="18" customHeight="1" x14ac:dyDescent="0.25">
      <c r="B82" s="27">
        <v>72</v>
      </c>
      <c r="C82" s="18" t="s">
        <v>278</v>
      </c>
      <c r="D82" s="28" t="s">
        <v>32</v>
      </c>
      <c r="E82" s="28" t="s">
        <v>221</v>
      </c>
      <c r="F82" s="29" t="s">
        <v>372</v>
      </c>
      <c r="G82" s="29"/>
      <c r="H82" s="30">
        <f>H83</f>
        <v>0</v>
      </c>
      <c r="I82" s="30">
        <f>I83</f>
        <v>0</v>
      </c>
    </row>
    <row r="83" spans="2:9" ht="30.75" customHeight="1" x14ac:dyDescent="0.25">
      <c r="B83" s="27">
        <v>73</v>
      </c>
      <c r="C83" s="18" t="s">
        <v>238</v>
      </c>
      <c r="D83" s="28" t="s">
        <v>32</v>
      </c>
      <c r="E83" s="28" t="s">
        <v>221</v>
      </c>
      <c r="F83" s="29" t="s">
        <v>372</v>
      </c>
      <c r="G83" s="29" t="s">
        <v>239</v>
      </c>
      <c r="H83" s="30">
        <v>0</v>
      </c>
      <c r="I83" s="30">
        <v>0</v>
      </c>
    </row>
    <row r="84" spans="2:9" ht="18" customHeight="1" x14ac:dyDescent="0.25">
      <c r="B84" s="27">
        <v>74</v>
      </c>
      <c r="C84" s="72" t="s">
        <v>285</v>
      </c>
      <c r="D84" s="61" t="s">
        <v>32</v>
      </c>
      <c r="E84" s="61" t="s">
        <v>130</v>
      </c>
      <c r="F84" s="62"/>
      <c r="G84" s="62"/>
      <c r="H84" s="63">
        <f>H85+H92</f>
        <v>490000</v>
      </c>
      <c r="I84" s="63">
        <f>I85+I92</f>
        <v>490000</v>
      </c>
    </row>
    <row r="85" spans="2:9" ht="18" customHeight="1" x14ac:dyDescent="0.25">
      <c r="B85" s="27">
        <v>75</v>
      </c>
      <c r="C85" s="55" t="s">
        <v>111</v>
      </c>
      <c r="D85" s="56" t="s">
        <v>32</v>
      </c>
      <c r="E85" s="56" t="s">
        <v>132</v>
      </c>
      <c r="F85" s="57"/>
      <c r="G85" s="57"/>
      <c r="H85" s="58">
        <f>H86</f>
        <v>60000</v>
      </c>
      <c r="I85" s="58">
        <f>I86</f>
        <v>60000</v>
      </c>
    </row>
    <row r="86" spans="2:9" ht="44.25" customHeight="1" x14ac:dyDescent="0.25">
      <c r="B86" s="76">
        <v>76</v>
      </c>
      <c r="C86" s="49" t="s">
        <v>248</v>
      </c>
      <c r="D86" s="28" t="s">
        <v>32</v>
      </c>
      <c r="E86" s="28" t="s">
        <v>132</v>
      </c>
      <c r="F86" s="29" t="s">
        <v>249</v>
      </c>
      <c r="G86" s="29"/>
      <c r="H86" s="30">
        <f>H87</f>
        <v>60000</v>
      </c>
      <c r="I86" s="30">
        <f>I87</f>
        <v>60000</v>
      </c>
    </row>
    <row r="87" spans="2:9" ht="18" customHeight="1" x14ac:dyDescent="0.25">
      <c r="B87" s="27">
        <v>77</v>
      </c>
      <c r="C87" s="18" t="s">
        <v>286</v>
      </c>
      <c r="D87" s="28" t="s">
        <v>32</v>
      </c>
      <c r="E87" s="28" t="s">
        <v>132</v>
      </c>
      <c r="F87" s="29" t="s">
        <v>328</v>
      </c>
      <c r="G87" s="29"/>
      <c r="H87" s="30">
        <f>H88+H90</f>
        <v>60000</v>
      </c>
      <c r="I87" s="30">
        <f>I88+I90</f>
        <v>60000</v>
      </c>
    </row>
    <row r="88" spans="2:9" ht="18" customHeight="1" x14ac:dyDescent="0.25">
      <c r="B88" s="27">
        <v>78</v>
      </c>
      <c r="C88" s="18" t="s">
        <v>287</v>
      </c>
      <c r="D88" s="28" t="s">
        <v>32</v>
      </c>
      <c r="E88" s="28" t="s">
        <v>132</v>
      </c>
      <c r="F88" s="29" t="s">
        <v>375</v>
      </c>
      <c r="G88" s="29"/>
      <c r="H88" s="30">
        <f>H89</f>
        <v>30000</v>
      </c>
      <c r="I88" s="30">
        <f>I89</f>
        <v>30000</v>
      </c>
    </row>
    <row r="89" spans="2:9" ht="31.5" customHeight="1" x14ac:dyDescent="0.25">
      <c r="B89" s="27">
        <v>79</v>
      </c>
      <c r="C89" s="18" t="s">
        <v>238</v>
      </c>
      <c r="D89" s="28" t="s">
        <v>32</v>
      </c>
      <c r="E89" s="28" t="s">
        <v>132</v>
      </c>
      <c r="F89" s="29" t="s">
        <v>375</v>
      </c>
      <c r="G89" s="29" t="s">
        <v>239</v>
      </c>
      <c r="H89" s="30">
        <v>30000</v>
      </c>
      <c r="I89" s="30">
        <v>30000</v>
      </c>
    </row>
    <row r="90" spans="2:9" ht="21" customHeight="1" x14ac:dyDescent="0.25">
      <c r="B90" s="27">
        <v>80</v>
      </c>
      <c r="C90" s="18" t="s">
        <v>288</v>
      </c>
      <c r="D90" s="28" t="s">
        <v>32</v>
      </c>
      <c r="E90" s="28" t="s">
        <v>132</v>
      </c>
      <c r="F90" s="29" t="s">
        <v>376</v>
      </c>
      <c r="G90" s="29"/>
      <c r="H90" s="30">
        <f>H91</f>
        <v>30000</v>
      </c>
      <c r="I90" s="30">
        <f>I91</f>
        <v>30000</v>
      </c>
    </row>
    <row r="91" spans="2:9" ht="30" customHeight="1" x14ac:dyDescent="0.25">
      <c r="B91" s="76">
        <v>81</v>
      </c>
      <c r="C91" s="18" t="s">
        <v>238</v>
      </c>
      <c r="D91" s="28" t="s">
        <v>32</v>
      </c>
      <c r="E91" s="28" t="s">
        <v>132</v>
      </c>
      <c r="F91" s="29" t="s">
        <v>376</v>
      </c>
      <c r="G91" s="29" t="s">
        <v>239</v>
      </c>
      <c r="H91" s="30">
        <v>30000</v>
      </c>
      <c r="I91" s="30">
        <v>30000</v>
      </c>
    </row>
    <row r="92" spans="2:9" ht="18" customHeight="1" x14ac:dyDescent="0.25">
      <c r="B92" s="27">
        <v>82</v>
      </c>
      <c r="C92" s="55" t="s">
        <v>112</v>
      </c>
      <c r="D92" s="56" t="s">
        <v>32</v>
      </c>
      <c r="E92" s="56" t="s">
        <v>133</v>
      </c>
      <c r="F92" s="57"/>
      <c r="G92" s="57"/>
      <c r="H92" s="58">
        <f>H93</f>
        <v>430000</v>
      </c>
      <c r="I92" s="58">
        <f>I93</f>
        <v>430000</v>
      </c>
    </row>
    <row r="93" spans="2:9" ht="41.25" customHeight="1" x14ac:dyDescent="0.25">
      <c r="B93" s="27">
        <v>83</v>
      </c>
      <c r="C93" s="49" t="s">
        <v>248</v>
      </c>
      <c r="D93" s="28" t="s">
        <v>32</v>
      </c>
      <c r="E93" s="28" t="s">
        <v>133</v>
      </c>
      <c r="F93" s="29" t="s">
        <v>249</v>
      </c>
      <c r="G93" s="29"/>
      <c r="H93" s="30">
        <f>H94</f>
        <v>430000</v>
      </c>
      <c r="I93" s="30">
        <f>I94</f>
        <v>430000</v>
      </c>
    </row>
    <row r="94" spans="2:9" ht="18" customHeight="1" x14ac:dyDescent="0.25">
      <c r="B94" s="27">
        <v>84</v>
      </c>
      <c r="C94" s="18" t="s">
        <v>289</v>
      </c>
      <c r="D94" s="28" t="s">
        <v>32</v>
      </c>
      <c r="E94" s="28" t="s">
        <v>133</v>
      </c>
      <c r="F94" s="29" t="s">
        <v>377</v>
      </c>
      <c r="G94" s="29"/>
      <c r="H94" s="30">
        <f>H95+H97+H99+H101</f>
        <v>430000</v>
      </c>
      <c r="I94" s="30">
        <f>I95+I97+I99+I101</f>
        <v>430000</v>
      </c>
    </row>
    <row r="95" spans="2:9" ht="18" customHeight="1" x14ac:dyDescent="0.25">
      <c r="B95" s="27">
        <v>85</v>
      </c>
      <c r="C95" s="18" t="s">
        <v>290</v>
      </c>
      <c r="D95" s="28" t="s">
        <v>32</v>
      </c>
      <c r="E95" s="28" t="s">
        <v>133</v>
      </c>
      <c r="F95" s="29" t="s">
        <v>378</v>
      </c>
      <c r="G95" s="29"/>
      <c r="H95" s="30">
        <f>H96</f>
        <v>305000</v>
      </c>
      <c r="I95" s="30">
        <f>I96</f>
        <v>305000</v>
      </c>
    </row>
    <row r="96" spans="2:9" ht="28.5" customHeight="1" x14ac:dyDescent="0.25">
      <c r="B96" s="76">
        <v>86</v>
      </c>
      <c r="C96" s="18" t="s">
        <v>238</v>
      </c>
      <c r="D96" s="28" t="s">
        <v>32</v>
      </c>
      <c r="E96" s="28" t="s">
        <v>133</v>
      </c>
      <c r="F96" s="29" t="s">
        <v>378</v>
      </c>
      <c r="G96" s="29" t="s">
        <v>239</v>
      </c>
      <c r="H96" s="30">
        <v>305000</v>
      </c>
      <c r="I96" s="30">
        <v>305000</v>
      </c>
    </row>
    <row r="97" spans="2:9" ht="18" customHeight="1" x14ac:dyDescent="0.25">
      <c r="B97" s="27">
        <v>87</v>
      </c>
      <c r="C97" s="18" t="s">
        <v>291</v>
      </c>
      <c r="D97" s="28" t="s">
        <v>32</v>
      </c>
      <c r="E97" s="28" t="s">
        <v>133</v>
      </c>
      <c r="F97" s="29" t="s">
        <v>379</v>
      </c>
      <c r="G97" s="29"/>
      <c r="H97" s="30">
        <f>H98</f>
        <v>15000</v>
      </c>
      <c r="I97" s="30">
        <f>I98</f>
        <v>15000</v>
      </c>
    </row>
    <row r="98" spans="2:9" ht="29.25" customHeight="1" x14ac:dyDescent="0.25">
      <c r="B98" s="27">
        <v>88</v>
      </c>
      <c r="C98" s="18" t="s">
        <v>238</v>
      </c>
      <c r="D98" s="28" t="s">
        <v>32</v>
      </c>
      <c r="E98" s="28" t="s">
        <v>133</v>
      </c>
      <c r="F98" s="29" t="s">
        <v>379</v>
      </c>
      <c r="G98" s="29" t="s">
        <v>239</v>
      </c>
      <c r="H98" s="30">
        <v>15000</v>
      </c>
      <c r="I98" s="30">
        <v>15000</v>
      </c>
    </row>
    <row r="99" spans="2:9" ht="18" customHeight="1" x14ac:dyDescent="0.25">
      <c r="B99" s="27">
        <v>89</v>
      </c>
      <c r="C99" s="18" t="s">
        <v>144</v>
      </c>
      <c r="D99" s="28" t="s">
        <v>32</v>
      </c>
      <c r="E99" s="28" t="s">
        <v>133</v>
      </c>
      <c r="F99" s="29" t="s">
        <v>380</v>
      </c>
      <c r="G99" s="29"/>
      <c r="H99" s="30">
        <f>H100</f>
        <v>10000</v>
      </c>
      <c r="I99" s="30">
        <f>I100</f>
        <v>10000</v>
      </c>
    </row>
    <row r="100" spans="2:9" ht="27.75" customHeight="1" x14ac:dyDescent="0.25">
      <c r="B100" s="27">
        <v>90</v>
      </c>
      <c r="C100" s="18" t="s">
        <v>238</v>
      </c>
      <c r="D100" s="28" t="s">
        <v>32</v>
      </c>
      <c r="E100" s="28" t="s">
        <v>133</v>
      </c>
      <c r="F100" s="29" t="s">
        <v>380</v>
      </c>
      <c r="G100" s="29" t="s">
        <v>239</v>
      </c>
      <c r="H100" s="30">
        <v>10000</v>
      </c>
      <c r="I100" s="30">
        <v>10000</v>
      </c>
    </row>
    <row r="101" spans="2:9" ht="18" customHeight="1" x14ac:dyDescent="0.25">
      <c r="B101" s="76">
        <v>91</v>
      </c>
      <c r="C101" s="18" t="s">
        <v>292</v>
      </c>
      <c r="D101" s="28" t="s">
        <v>32</v>
      </c>
      <c r="E101" s="28" t="s">
        <v>133</v>
      </c>
      <c r="F101" s="29" t="s">
        <v>381</v>
      </c>
      <c r="G101" s="29"/>
      <c r="H101" s="30">
        <f>H102</f>
        <v>100000</v>
      </c>
      <c r="I101" s="30">
        <f>I102</f>
        <v>100000</v>
      </c>
    </row>
    <row r="102" spans="2:9" ht="26.25" customHeight="1" x14ac:dyDescent="0.25">
      <c r="B102" s="27">
        <v>92</v>
      </c>
      <c r="C102" s="18" t="s">
        <v>238</v>
      </c>
      <c r="D102" s="28" t="s">
        <v>32</v>
      </c>
      <c r="E102" s="28" t="s">
        <v>133</v>
      </c>
      <c r="F102" s="29" t="s">
        <v>381</v>
      </c>
      <c r="G102" s="29" t="s">
        <v>239</v>
      </c>
      <c r="H102" s="30">
        <v>100000</v>
      </c>
      <c r="I102" s="30">
        <v>100000</v>
      </c>
    </row>
    <row r="103" spans="2:9" ht="18" customHeight="1" x14ac:dyDescent="0.25">
      <c r="B103" s="27">
        <v>93</v>
      </c>
      <c r="C103" s="72" t="s">
        <v>293</v>
      </c>
      <c r="D103" s="61" t="s">
        <v>32</v>
      </c>
      <c r="E103" s="61" t="s">
        <v>135</v>
      </c>
      <c r="F103" s="62"/>
      <c r="G103" s="62"/>
      <c r="H103" s="63">
        <f>H104</f>
        <v>4580248</v>
      </c>
      <c r="I103" s="63">
        <f>I104</f>
        <v>4660522</v>
      </c>
    </row>
    <row r="104" spans="2:9" ht="28.5" customHeight="1" x14ac:dyDescent="0.25">
      <c r="B104" s="27">
        <v>94</v>
      </c>
      <c r="C104" s="49" t="s">
        <v>294</v>
      </c>
      <c r="D104" s="28" t="s">
        <v>32</v>
      </c>
      <c r="E104" s="28" t="s">
        <v>135</v>
      </c>
      <c r="F104" s="29" t="s">
        <v>295</v>
      </c>
      <c r="G104" s="29"/>
      <c r="H104" s="30">
        <f>H105+H110</f>
        <v>4580248</v>
      </c>
      <c r="I104" s="30">
        <f>I105+I110</f>
        <v>4660522</v>
      </c>
    </row>
    <row r="105" spans="2:9" ht="18" customHeight="1" x14ac:dyDescent="0.25">
      <c r="B105" s="27">
        <v>95</v>
      </c>
      <c r="C105" s="18" t="s">
        <v>296</v>
      </c>
      <c r="D105" s="28" t="s">
        <v>32</v>
      </c>
      <c r="E105" s="28" t="s">
        <v>135</v>
      </c>
      <c r="F105" s="29" t="s">
        <v>297</v>
      </c>
      <c r="G105" s="29"/>
      <c r="H105" s="30">
        <f>H106</f>
        <v>383944</v>
      </c>
      <c r="I105" s="30">
        <f>I106</f>
        <v>391218</v>
      </c>
    </row>
    <row r="106" spans="2:9" ht="30" customHeight="1" x14ac:dyDescent="0.25">
      <c r="B106" s="76">
        <v>96</v>
      </c>
      <c r="C106" s="18" t="s">
        <v>298</v>
      </c>
      <c r="D106" s="28" t="s">
        <v>32</v>
      </c>
      <c r="E106" s="28" t="s">
        <v>135</v>
      </c>
      <c r="F106" s="29" t="s">
        <v>382</v>
      </c>
      <c r="G106" s="29"/>
      <c r="H106" s="30">
        <f>H107</f>
        <v>383944</v>
      </c>
      <c r="I106" s="30">
        <f>I107</f>
        <v>391218</v>
      </c>
    </row>
    <row r="107" spans="2:9" ht="18" customHeight="1" x14ac:dyDescent="0.25">
      <c r="B107" s="27">
        <v>97</v>
      </c>
      <c r="C107" s="18" t="s">
        <v>299</v>
      </c>
      <c r="D107" s="28" t="s">
        <v>32</v>
      </c>
      <c r="E107" s="28" t="s">
        <v>135</v>
      </c>
      <c r="F107" s="29" t="s">
        <v>382</v>
      </c>
      <c r="G107" s="29" t="s">
        <v>300</v>
      </c>
      <c r="H107" s="30">
        <f>H108+H109</f>
        <v>383944</v>
      </c>
      <c r="I107" s="30">
        <f>I108+I109</f>
        <v>391218</v>
      </c>
    </row>
    <row r="108" spans="2:9" ht="57.75" customHeight="1" x14ac:dyDescent="0.25">
      <c r="B108" s="27">
        <v>98</v>
      </c>
      <c r="C108" s="18" t="s">
        <v>316</v>
      </c>
      <c r="D108" s="28" t="s">
        <v>32</v>
      </c>
      <c r="E108" s="28" t="s">
        <v>135</v>
      </c>
      <c r="F108" s="29" t="s">
        <v>382</v>
      </c>
      <c r="G108" s="29" t="s">
        <v>317</v>
      </c>
      <c r="H108" s="30">
        <v>371944</v>
      </c>
      <c r="I108" s="30">
        <v>378418</v>
      </c>
    </row>
    <row r="109" spans="2:9" ht="19.5" customHeight="1" x14ac:dyDescent="0.25">
      <c r="B109" s="27">
        <v>99</v>
      </c>
      <c r="C109" s="18" t="s">
        <v>318</v>
      </c>
      <c r="D109" s="28" t="s">
        <v>32</v>
      </c>
      <c r="E109" s="28" t="s">
        <v>135</v>
      </c>
      <c r="F109" s="29" t="s">
        <v>382</v>
      </c>
      <c r="G109" s="29" t="s">
        <v>319</v>
      </c>
      <c r="H109" s="30">
        <v>12000</v>
      </c>
      <c r="I109" s="30">
        <v>12800</v>
      </c>
    </row>
    <row r="110" spans="2:9" ht="18" customHeight="1" x14ac:dyDescent="0.25">
      <c r="B110" s="27">
        <v>100</v>
      </c>
      <c r="C110" s="18" t="s">
        <v>301</v>
      </c>
      <c r="D110" s="28" t="s">
        <v>32</v>
      </c>
      <c r="E110" s="28" t="s">
        <v>135</v>
      </c>
      <c r="F110" s="29" t="s">
        <v>302</v>
      </c>
      <c r="G110" s="29"/>
      <c r="H110" s="30">
        <f>H111</f>
        <v>4196304</v>
      </c>
      <c r="I110" s="30">
        <f>I111</f>
        <v>4269304</v>
      </c>
    </row>
    <row r="111" spans="2:9" ht="42.75" customHeight="1" x14ac:dyDescent="0.25">
      <c r="B111" s="76">
        <v>101</v>
      </c>
      <c r="C111" s="18" t="s">
        <v>303</v>
      </c>
      <c r="D111" s="28" t="s">
        <v>32</v>
      </c>
      <c r="E111" s="28" t="s">
        <v>135</v>
      </c>
      <c r="F111" s="29" t="s">
        <v>304</v>
      </c>
      <c r="G111" s="29"/>
      <c r="H111" s="30">
        <f>H112</f>
        <v>4196304</v>
      </c>
      <c r="I111" s="30">
        <f>I112</f>
        <v>4269304</v>
      </c>
    </row>
    <row r="112" spans="2:9" ht="18" customHeight="1" x14ac:dyDescent="0.25">
      <c r="B112" s="27">
        <v>102</v>
      </c>
      <c r="C112" s="18" t="s">
        <v>299</v>
      </c>
      <c r="D112" s="28" t="s">
        <v>32</v>
      </c>
      <c r="E112" s="28" t="s">
        <v>135</v>
      </c>
      <c r="F112" s="29" t="s">
        <v>304</v>
      </c>
      <c r="G112" s="29" t="s">
        <v>300</v>
      </c>
      <c r="H112" s="30">
        <f>H113+H114</f>
        <v>4196304</v>
      </c>
      <c r="I112" s="30">
        <f>I113+I114</f>
        <v>4269304</v>
      </c>
    </row>
    <row r="113" spans="2:9" ht="44.25" customHeight="1" x14ac:dyDescent="0.25">
      <c r="B113" s="27">
        <v>103</v>
      </c>
      <c r="C113" s="18" t="s">
        <v>316</v>
      </c>
      <c r="D113" s="28" t="s">
        <v>32</v>
      </c>
      <c r="E113" s="28" t="s">
        <v>135</v>
      </c>
      <c r="F113" s="29" t="s">
        <v>304</v>
      </c>
      <c r="G113" s="29" t="s">
        <v>317</v>
      </c>
      <c r="H113" s="30">
        <v>4176304</v>
      </c>
      <c r="I113" s="30">
        <v>4244304</v>
      </c>
    </row>
    <row r="114" spans="2:9" ht="18" customHeight="1" x14ac:dyDescent="0.25">
      <c r="B114" s="27">
        <v>104</v>
      </c>
      <c r="C114" s="18" t="s">
        <v>318</v>
      </c>
      <c r="D114" s="28" t="s">
        <v>32</v>
      </c>
      <c r="E114" s="28" t="s">
        <v>135</v>
      </c>
      <c r="F114" s="29" t="s">
        <v>304</v>
      </c>
      <c r="G114" s="29" t="s">
        <v>319</v>
      </c>
      <c r="H114" s="30">
        <v>20000</v>
      </c>
      <c r="I114" s="30">
        <v>25000</v>
      </c>
    </row>
    <row r="115" spans="2:9" ht="18" customHeight="1" x14ac:dyDescent="0.25">
      <c r="B115" s="27">
        <v>105</v>
      </c>
      <c r="C115" s="72" t="s">
        <v>305</v>
      </c>
      <c r="D115" s="61" t="s">
        <v>32</v>
      </c>
      <c r="E115" s="61" t="s">
        <v>227</v>
      </c>
      <c r="F115" s="62"/>
      <c r="G115" s="62"/>
      <c r="H115" s="63">
        <f t="shared" ref="H115:I117" si="3">H116</f>
        <v>70854.48</v>
      </c>
      <c r="I115" s="63">
        <f t="shared" si="3"/>
        <v>70854.48</v>
      </c>
    </row>
    <row r="116" spans="2:9" ht="18" customHeight="1" x14ac:dyDescent="0.25">
      <c r="B116" s="76">
        <v>106</v>
      </c>
      <c r="C116" s="18" t="s">
        <v>116</v>
      </c>
      <c r="D116" s="28" t="s">
        <v>32</v>
      </c>
      <c r="E116" s="28" t="s">
        <v>151</v>
      </c>
      <c r="F116" s="29"/>
      <c r="G116" s="29"/>
      <c r="H116" s="30">
        <f t="shared" si="3"/>
        <v>70854.48</v>
      </c>
      <c r="I116" s="30">
        <f t="shared" si="3"/>
        <v>70854.48</v>
      </c>
    </row>
    <row r="117" spans="2:9" ht="27.75" customHeight="1" x14ac:dyDescent="0.25">
      <c r="B117" s="27">
        <v>107</v>
      </c>
      <c r="C117" s="18" t="s">
        <v>271</v>
      </c>
      <c r="D117" s="28" t="s">
        <v>32</v>
      </c>
      <c r="E117" s="28" t="s">
        <v>151</v>
      </c>
      <c r="F117" s="29" t="s">
        <v>256</v>
      </c>
      <c r="G117" s="29"/>
      <c r="H117" s="30">
        <f t="shared" si="3"/>
        <v>70854.48</v>
      </c>
      <c r="I117" s="30">
        <f t="shared" si="3"/>
        <v>70854.48</v>
      </c>
    </row>
    <row r="118" spans="2:9" ht="27.75" customHeight="1" x14ac:dyDescent="0.25">
      <c r="B118" s="27">
        <v>108</v>
      </c>
      <c r="C118" s="18" t="s">
        <v>306</v>
      </c>
      <c r="D118" s="28" t="s">
        <v>32</v>
      </c>
      <c r="E118" s="28" t="s">
        <v>151</v>
      </c>
      <c r="F118" s="29" t="s">
        <v>364</v>
      </c>
      <c r="G118" s="29" t="s">
        <v>262</v>
      </c>
      <c r="H118" s="30">
        <v>70854.48</v>
      </c>
      <c r="I118" s="30">
        <v>70854.48</v>
      </c>
    </row>
    <row r="119" spans="2:9" ht="18" customHeight="1" x14ac:dyDescent="0.25">
      <c r="B119" s="27">
        <v>109</v>
      </c>
      <c r="C119" s="72" t="s">
        <v>307</v>
      </c>
      <c r="D119" s="61" t="s">
        <v>32</v>
      </c>
      <c r="E119" s="61" t="s">
        <v>308</v>
      </c>
      <c r="F119" s="62"/>
      <c r="G119" s="62"/>
      <c r="H119" s="63">
        <f t="shared" ref="H119:I122" si="4">H120</f>
        <v>130000</v>
      </c>
      <c r="I119" s="63">
        <f t="shared" si="4"/>
        <v>130000</v>
      </c>
    </row>
    <row r="120" spans="2:9" ht="10.5" customHeight="1" x14ac:dyDescent="0.25">
      <c r="B120" s="27">
        <v>110</v>
      </c>
      <c r="C120" s="18" t="s">
        <v>228</v>
      </c>
      <c r="D120" s="28" t="s">
        <v>32</v>
      </c>
      <c r="E120" s="28" t="s">
        <v>150</v>
      </c>
      <c r="F120" s="29"/>
      <c r="G120" s="29"/>
      <c r="H120" s="30">
        <f t="shared" si="4"/>
        <v>130000</v>
      </c>
      <c r="I120" s="30">
        <f t="shared" si="4"/>
        <v>130000</v>
      </c>
    </row>
    <row r="121" spans="2:9" ht="27" customHeight="1" x14ac:dyDescent="0.25">
      <c r="B121" s="76">
        <v>111</v>
      </c>
      <c r="C121" s="49" t="s">
        <v>294</v>
      </c>
      <c r="D121" s="28" t="s">
        <v>32</v>
      </c>
      <c r="E121" s="28" t="s">
        <v>150</v>
      </c>
      <c r="F121" s="29" t="s">
        <v>295</v>
      </c>
      <c r="G121" s="29"/>
      <c r="H121" s="30">
        <f t="shared" si="4"/>
        <v>130000</v>
      </c>
      <c r="I121" s="30">
        <f t="shared" si="4"/>
        <v>130000</v>
      </c>
    </row>
    <row r="122" spans="2:9" ht="27.75" customHeight="1" x14ac:dyDescent="0.25">
      <c r="B122" s="27">
        <v>112</v>
      </c>
      <c r="C122" s="18" t="s">
        <v>309</v>
      </c>
      <c r="D122" s="28" t="s">
        <v>32</v>
      </c>
      <c r="E122" s="28" t="s">
        <v>150</v>
      </c>
      <c r="F122" s="29" t="s">
        <v>383</v>
      </c>
      <c r="G122" s="29"/>
      <c r="H122" s="30">
        <f t="shared" si="4"/>
        <v>130000</v>
      </c>
      <c r="I122" s="30">
        <f t="shared" si="4"/>
        <v>130000</v>
      </c>
    </row>
    <row r="123" spans="2:9" ht="28.5" customHeight="1" x14ac:dyDescent="0.25">
      <c r="B123" s="27">
        <v>113</v>
      </c>
      <c r="C123" s="18" t="s">
        <v>238</v>
      </c>
      <c r="D123" s="28" t="s">
        <v>32</v>
      </c>
      <c r="E123" s="28" t="s">
        <v>150</v>
      </c>
      <c r="F123" s="29" t="s">
        <v>383</v>
      </c>
      <c r="G123" s="29" t="s">
        <v>239</v>
      </c>
      <c r="H123" s="30">
        <v>130000</v>
      </c>
      <c r="I123" s="30">
        <v>130000</v>
      </c>
    </row>
    <row r="124" spans="2:9" x14ac:dyDescent="0.25">
      <c r="B124" s="27">
        <v>114</v>
      </c>
      <c r="C124" s="49" t="s">
        <v>117</v>
      </c>
      <c r="D124" s="28"/>
      <c r="E124" s="28"/>
      <c r="F124" s="29"/>
      <c r="G124" s="29"/>
      <c r="H124" s="87">
        <f>H9*2.5/97.5</f>
        <v>314939.38794871792</v>
      </c>
      <c r="I124" s="88">
        <f>I9*5/95</f>
        <v>638947.90157894732</v>
      </c>
    </row>
    <row r="125" spans="2:9" x14ac:dyDescent="0.25">
      <c r="B125" s="27"/>
      <c r="C125" s="13" t="s">
        <v>145</v>
      </c>
      <c r="D125" s="13"/>
      <c r="E125" s="13"/>
      <c r="F125" s="13"/>
      <c r="G125" s="14"/>
      <c r="H125" s="30">
        <f>H124+H9</f>
        <v>12597575.517948717</v>
      </c>
      <c r="I125" s="30">
        <f>I124+I9</f>
        <v>12778958.031578947</v>
      </c>
    </row>
  </sheetData>
  <mergeCells count="6">
    <mergeCell ref="F7:G7"/>
    <mergeCell ref="F1:I1"/>
    <mergeCell ref="F2:I2"/>
    <mergeCell ref="F3:I3"/>
    <mergeCell ref="F4:I4"/>
    <mergeCell ref="B6:I6"/>
  </mergeCells>
  <pageMargins left="0.7" right="0.7" top="0.75" bottom="0.75" header="0.3" footer="0.3"/>
  <pageSetup paperSize="9" scale="91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8"/>
  <sheetViews>
    <sheetView topLeftCell="A109" workbookViewId="0">
      <selection activeCell="A116" sqref="A116"/>
    </sheetView>
  </sheetViews>
  <sheetFormatPr defaultRowHeight="15" x14ac:dyDescent="0.25"/>
  <cols>
    <col min="1" max="1" width="3.28515625" customWidth="1"/>
    <col min="2" max="2" width="6.42578125" style="7" customWidth="1"/>
    <col min="3" max="3" width="69.7109375" style="7" customWidth="1"/>
    <col min="4" max="4" width="10.5703125" style="7" customWidth="1"/>
    <col min="5" max="5" width="10.140625" style="7" customWidth="1"/>
    <col min="6" max="6" width="9.140625" style="7" customWidth="1"/>
    <col min="7" max="7" width="9.28515625" style="7" customWidth="1"/>
    <col min="8" max="8" width="15.28515625" style="7" customWidth="1"/>
  </cols>
  <sheetData>
    <row r="1" spans="2:8" x14ac:dyDescent="0.25">
      <c r="F1" s="123" t="s">
        <v>147</v>
      </c>
      <c r="G1" s="123"/>
      <c r="H1" s="123"/>
    </row>
    <row r="2" spans="2:8" x14ac:dyDescent="0.25">
      <c r="F2" s="123" t="s">
        <v>92</v>
      </c>
      <c r="G2" s="123"/>
      <c r="H2" s="123"/>
    </row>
    <row r="3" spans="2:8" x14ac:dyDescent="0.25">
      <c r="F3" s="123" t="s">
        <v>48</v>
      </c>
      <c r="G3" s="123"/>
      <c r="H3" s="123"/>
    </row>
    <row r="4" spans="2:8" x14ac:dyDescent="0.25">
      <c r="F4" s="124" t="s">
        <v>357</v>
      </c>
      <c r="G4" s="124"/>
      <c r="H4" s="124"/>
    </row>
    <row r="6" spans="2:8" x14ac:dyDescent="0.25">
      <c r="B6" s="125" t="s">
        <v>229</v>
      </c>
      <c r="C6" s="129"/>
      <c r="D6" s="129"/>
      <c r="E6" s="129"/>
      <c r="F6" s="129"/>
      <c r="G6" s="129"/>
      <c r="H6" s="129"/>
    </row>
    <row r="7" spans="2:8" ht="27.75" customHeight="1" x14ac:dyDescent="0.25">
      <c r="F7" s="107" t="s">
        <v>148</v>
      </c>
      <c r="G7" s="108"/>
      <c r="H7" s="31"/>
    </row>
    <row r="8" spans="2:8" ht="45" x14ac:dyDescent="0.25">
      <c r="B8" s="26" t="s">
        <v>14</v>
      </c>
      <c r="C8" s="26" t="s">
        <v>137</v>
      </c>
      <c r="D8" s="26" t="s">
        <v>138</v>
      </c>
      <c r="E8" s="26" t="s">
        <v>139</v>
      </c>
      <c r="F8" s="26" t="s">
        <v>140</v>
      </c>
      <c r="G8" s="26" t="s">
        <v>141</v>
      </c>
      <c r="H8" s="26" t="s">
        <v>2</v>
      </c>
    </row>
    <row r="9" spans="2:8" ht="18.75" x14ac:dyDescent="0.25">
      <c r="B9" s="26"/>
      <c r="C9" s="83" t="s">
        <v>17</v>
      </c>
      <c r="D9" s="84" t="s">
        <v>32</v>
      </c>
      <c r="E9" s="26"/>
      <c r="F9" s="26"/>
      <c r="G9" s="26"/>
      <c r="H9" s="26"/>
    </row>
    <row r="10" spans="2:8" ht="15.75" x14ac:dyDescent="0.25">
      <c r="B10" s="26"/>
      <c r="C10" s="65" t="s">
        <v>240</v>
      </c>
      <c r="D10" s="64" t="s">
        <v>32</v>
      </c>
      <c r="E10" s="64" t="s">
        <v>119</v>
      </c>
      <c r="F10" s="65"/>
      <c r="G10" s="65"/>
      <c r="H10" s="82">
        <f>H12+H19+H25+H37+H40+H44</f>
        <v>6359402.5999999996</v>
      </c>
    </row>
    <row r="11" spans="2:8" x14ac:dyDescent="0.25">
      <c r="B11" s="76">
        <v>1</v>
      </c>
      <c r="C11" s="67" t="s">
        <v>142</v>
      </c>
      <c r="D11" s="68"/>
      <c r="E11" s="68"/>
      <c r="F11" s="69"/>
      <c r="G11" s="70"/>
      <c r="H11" s="71"/>
    </row>
    <row r="12" spans="2:8" ht="42.75" customHeight="1" x14ac:dyDescent="0.25">
      <c r="B12" s="27">
        <v>2</v>
      </c>
      <c r="C12" s="55" t="s">
        <v>230</v>
      </c>
      <c r="D12" s="56" t="s">
        <v>32</v>
      </c>
      <c r="E12" s="56" t="s">
        <v>121</v>
      </c>
      <c r="F12" s="57"/>
      <c r="G12" s="57"/>
      <c r="H12" s="58">
        <f>H13</f>
        <v>355141</v>
      </c>
    </row>
    <row r="13" spans="2:8" x14ac:dyDescent="0.25">
      <c r="B13" s="27">
        <v>3</v>
      </c>
      <c r="C13" s="18" t="s">
        <v>232</v>
      </c>
      <c r="D13" s="28" t="s">
        <v>32</v>
      </c>
      <c r="E13" s="28" t="s">
        <v>121</v>
      </c>
      <c r="F13" s="29" t="s">
        <v>231</v>
      </c>
      <c r="G13" s="29"/>
      <c r="H13" s="30">
        <f>H14</f>
        <v>355141</v>
      </c>
    </row>
    <row r="14" spans="2:8" x14ac:dyDescent="0.25">
      <c r="B14" s="27">
        <v>4</v>
      </c>
      <c r="C14" s="18" t="s">
        <v>234</v>
      </c>
      <c r="D14" s="28" t="s">
        <v>32</v>
      </c>
      <c r="E14" s="28" t="s">
        <v>121</v>
      </c>
      <c r="F14" s="29" t="s">
        <v>233</v>
      </c>
      <c r="G14" s="29"/>
      <c r="H14" s="30">
        <f>H15</f>
        <v>355141</v>
      </c>
    </row>
    <row r="15" spans="2:8" ht="30" x14ac:dyDescent="0.25">
      <c r="B15" s="27">
        <v>5</v>
      </c>
      <c r="C15" s="18" t="s">
        <v>235</v>
      </c>
      <c r="D15" s="28" t="s">
        <v>32</v>
      </c>
      <c r="E15" s="28" t="s">
        <v>121</v>
      </c>
      <c r="F15" s="29" t="s">
        <v>361</v>
      </c>
      <c r="G15" s="29"/>
      <c r="H15" s="30">
        <f>H16+H17</f>
        <v>355141</v>
      </c>
    </row>
    <row r="16" spans="2:8" ht="17.25" customHeight="1" x14ac:dyDescent="0.25">
      <c r="B16" s="76">
        <v>6</v>
      </c>
      <c r="C16" s="18" t="s">
        <v>236</v>
      </c>
      <c r="D16" s="28" t="s">
        <v>32</v>
      </c>
      <c r="E16" s="28" t="s">
        <v>121</v>
      </c>
      <c r="F16" s="29" t="s">
        <v>361</v>
      </c>
      <c r="G16" s="29" t="s">
        <v>237</v>
      </c>
      <c r="H16" s="30">
        <v>352141</v>
      </c>
    </row>
    <row r="17" spans="2:8" ht="29.25" customHeight="1" x14ac:dyDescent="0.25">
      <c r="B17" s="27">
        <v>7</v>
      </c>
      <c r="C17" s="18" t="s">
        <v>238</v>
      </c>
      <c r="D17" s="28" t="s">
        <v>32</v>
      </c>
      <c r="E17" s="28" t="s">
        <v>121</v>
      </c>
      <c r="F17" s="29" t="s">
        <v>361</v>
      </c>
      <c r="G17" s="29" t="s">
        <v>239</v>
      </c>
      <c r="H17" s="30">
        <v>3000</v>
      </c>
    </row>
    <row r="18" spans="2:8" x14ac:dyDescent="0.25">
      <c r="B18" s="27">
        <v>8</v>
      </c>
      <c r="C18" s="67" t="s">
        <v>17</v>
      </c>
      <c r="D18" s="68"/>
      <c r="E18" s="68"/>
      <c r="F18" s="70"/>
      <c r="G18" s="70"/>
      <c r="H18" s="71"/>
    </row>
    <row r="19" spans="2:8" ht="28.5" customHeight="1" x14ac:dyDescent="0.25">
      <c r="B19" s="27">
        <v>9</v>
      </c>
      <c r="C19" s="54" t="s">
        <v>241</v>
      </c>
      <c r="D19" s="56" t="s">
        <v>32</v>
      </c>
      <c r="E19" s="56" t="s">
        <v>120</v>
      </c>
      <c r="F19" s="57"/>
      <c r="G19" s="57"/>
      <c r="H19" s="58">
        <f>H20</f>
        <v>470629</v>
      </c>
    </row>
    <row r="20" spans="2:8" x14ac:dyDescent="0.25">
      <c r="B20" s="27">
        <v>10</v>
      </c>
      <c r="C20" s="48" t="s">
        <v>242</v>
      </c>
      <c r="D20" s="28" t="s">
        <v>32</v>
      </c>
      <c r="E20" s="28" t="s">
        <v>120</v>
      </c>
      <c r="F20" s="29" t="s">
        <v>231</v>
      </c>
      <c r="G20" s="29"/>
      <c r="H20" s="30">
        <f>H21</f>
        <v>470629</v>
      </c>
    </row>
    <row r="21" spans="2:8" x14ac:dyDescent="0.25">
      <c r="B21" s="76">
        <v>11</v>
      </c>
      <c r="C21" s="49" t="s">
        <v>243</v>
      </c>
      <c r="D21" s="28" t="s">
        <v>32</v>
      </c>
      <c r="E21" s="28" t="s">
        <v>120</v>
      </c>
      <c r="F21" s="29" t="s">
        <v>233</v>
      </c>
      <c r="G21" s="29"/>
      <c r="H21" s="30">
        <f>H22</f>
        <v>470629</v>
      </c>
    </row>
    <row r="22" spans="2:8" ht="30" x14ac:dyDescent="0.25">
      <c r="B22" s="27">
        <v>12</v>
      </c>
      <c r="C22" s="49" t="s">
        <v>244</v>
      </c>
      <c r="D22" s="28" t="s">
        <v>32</v>
      </c>
      <c r="E22" s="28" t="s">
        <v>120</v>
      </c>
      <c r="F22" s="29" t="s">
        <v>245</v>
      </c>
      <c r="G22" s="29"/>
      <c r="H22" s="30">
        <f>H23+H24</f>
        <v>470629</v>
      </c>
    </row>
    <row r="23" spans="2:8" ht="15.75" customHeight="1" x14ac:dyDescent="0.25">
      <c r="B23" s="27">
        <v>13</v>
      </c>
      <c r="C23" s="18" t="s">
        <v>236</v>
      </c>
      <c r="D23" s="28" t="s">
        <v>32</v>
      </c>
      <c r="E23" s="28" t="s">
        <v>120</v>
      </c>
      <c r="F23" s="29" t="s">
        <v>246</v>
      </c>
      <c r="G23" s="29" t="s">
        <v>237</v>
      </c>
      <c r="H23" s="30">
        <v>470629</v>
      </c>
    </row>
    <row r="24" spans="2:8" ht="28.5" customHeight="1" x14ac:dyDescent="0.25">
      <c r="B24" s="27">
        <v>14</v>
      </c>
      <c r="C24" s="18" t="s">
        <v>238</v>
      </c>
      <c r="D24" s="28" t="s">
        <v>32</v>
      </c>
      <c r="E24" s="28" t="s">
        <v>120</v>
      </c>
      <c r="F24" s="29" t="s">
        <v>246</v>
      </c>
      <c r="G24" s="29" t="s">
        <v>239</v>
      </c>
      <c r="H24" s="30">
        <v>0</v>
      </c>
    </row>
    <row r="25" spans="2:8" ht="45.75" customHeight="1" x14ac:dyDescent="0.25">
      <c r="B25" s="27">
        <v>15</v>
      </c>
      <c r="C25" s="54" t="s">
        <v>247</v>
      </c>
      <c r="D25" s="56" t="s">
        <v>32</v>
      </c>
      <c r="E25" s="56" t="s">
        <v>122</v>
      </c>
      <c r="F25" s="57"/>
      <c r="G25" s="57"/>
      <c r="H25" s="58">
        <f>H26+H29</f>
        <v>4013158</v>
      </c>
    </row>
    <row r="26" spans="2:8" ht="35.25" customHeight="1" x14ac:dyDescent="0.25">
      <c r="B26" s="76">
        <v>16</v>
      </c>
      <c r="C26" s="49" t="s">
        <v>248</v>
      </c>
      <c r="D26" s="28" t="s">
        <v>32</v>
      </c>
      <c r="E26" s="28" t="s">
        <v>122</v>
      </c>
      <c r="F26" s="29" t="s">
        <v>249</v>
      </c>
      <c r="G26" s="29"/>
      <c r="H26" s="30">
        <f>H27</f>
        <v>30000</v>
      </c>
    </row>
    <row r="27" spans="2:8" ht="27.75" customHeight="1" x14ac:dyDescent="0.25">
      <c r="B27" s="27">
        <v>17</v>
      </c>
      <c r="C27" s="49" t="s">
        <v>362</v>
      </c>
      <c r="D27" s="28" t="s">
        <v>32</v>
      </c>
      <c r="E27" s="28" t="s">
        <v>122</v>
      </c>
      <c r="F27" s="29" t="s">
        <v>250</v>
      </c>
      <c r="G27" s="29"/>
      <c r="H27" s="30">
        <f>H28</f>
        <v>30000</v>
      </c>
    </row>
    <row r="28" spans="2:8" ht="21" customHeight="1" x14ac:dyDescent="0.25">
      <c r="B28" s="27">
        <v>18</v>
      </c>
      <c r="C28" s="50" t="s">
        <v>251</v>
      </c>
      <c r="D28" s="51" t="s">
        <v>32</v>
      </c>
      <c r="E28" s="51" t="s">
        <v>122</v>
      </c>
      <c r="F28" s="52" t="s">
        <v>363</v>
      </c>
      <c r="G28" s="52" t="s">
        <v>239</v>
      </c>
      <c r="H28" s="53">
        <v>30000</v>
      </c>
    </row>
    <row r="29" spans="2:8" ht="21.75" customHeight="1" x14ac:dyDescent="0.25">
      <c r="B29" s="27">
        <v>19</v>
      </c>
      <c r="C29" s="49" t="s">
        <v>253</v>
      </c>
      <c r="D29" s="28" t="s">
        <v>32</v>
      </c>
      <c r="E29" s="28" t="s">
        <v>122</v>
      </c>
      <c r="F29" s="29" t="s">
        <v>254</v>
      </c>
      <c r="G29" s="29"/>
      <c r="H29" s="30">
        <f>H30</f>
        <v>3983158</v>
      </c>
    </row>
    <row r="30" spans="2:8" ht="17.25" customHeight="1" x14ac:dyDescent="0.25">
      <c r="B30" s="27">
        <v>20</v>
      </c>
      <c r="C30" s="49" t="s">
        <v>255</v>
      </c>
      <c r="D30" s="28" t="s">
        <v>32</v>
      </c>
      <c r="E30" s="28" t="s">
        <v>122</v>
      </c>
      <c r="F30" s="29" t="s">
        <v>256</v>
      </c>
      <c r="G30" s="29"/>
      <c r="H30" s="30">
        <f>H31+H35+H36</f>
        <v>3983158</v>
      </c>
    </row>
    <row r="31" spans="2:8" ht="39" customHeight="1" x14ac:dyDescent="0.25">
      <c r="B31" s="76">
        <v>21</v>
      </c>
      <c r="C31" s="49" t="s">
        <v>257</v>
      </c>
      <c r="D31" s="28" t="s">
        <v>32</v>
      </c>
      <c r="E31" s="28" t="s">
        <v>122</v>
      </c>
      <c r="F31" s="29" t="s">
        <v>258</v>
      </c>
      <c r="G31" s="29"/>
      <c r="H31" s="30">
        <f>H32+H33+H34</f>
        <v>3780477</v>
      </c>
    </row>
    <row r="32" spans="2:8" ht="19.5" customHeight="1" x14ac:dyDescent="0.25">
      <c r="B32" s="27">
        <v>22</v>
      </c>
      <c r="C32" s="49" t="s">
        <v>259</v>
      </c>
      <c r="D32" s="28" t="s">
        <v>32</v>
      </c>
      <c r="E32" s="28" t="s">
        <v>122</v>
      </c>
      <c r="F32" s="29" t="s">
        <v>258</v>
      </c>
      <c r="G32" s="29" t="s">
        <v>237</v>
      </c>
      <c r="H32" s="30">
        <v>1615667</v>
      </c>
    </row>
    <row r="33" spans="2:8" ht="15" customHeight="1" x14ac:dyDescent="0.25">
      <c r="B33" s="27">
        <v>23</v>
      </c>
      <c r="C33" s="49" t="s">
        <v>260</v>
      </c>
      <c r="D33" s="28" t="s">
        <v>32</v>
      </c>
      <c r="E33" s="28" t="s">
        <v>122</v>
      </c>
      <c r="F33" s="29" t="s">
        <v>258</v>
      </c>
      <c r="G33" s="29" t="s">
        <v>261</v>
      </c>
      <c r="H33" s="30">
        <v>471310</v>
      </c>
    </row>
    <row r="34" spans="2:8" ht="31.5" customHeight="1" x14ac:dyDescent="0.25">
      <c r="B34" s="27">
        <v>24</v>
      </c>
      <c r="C34" s="18" t="s">
        <v>238</v>
      </c>
      <c r="D34" s="28" t="s">
        <v>32</v>
      </c>
      <c r="E34" s="28" t="s">
        <v>122</v>
      </c>
      <c r="F34" s="29" t="s">
        <v>258</v>
      </c>
      <c r="G34" s="29" t="s">
        <v>239</v>
      </c>
      <c r="H34" s="30">
        <v>1693500</v>
      </c>
    </row>
    <row r="35" spans="2:8" ht="16.5" customHeight="1" x14ac:dyDescent="0.25">
      <c r="B35" s="27">
        <v>25</v>
      </c>
      <c r="C35" s="18" t="s">
        <v>263</v>
      </c>
      <c r="D35" s="28" t="s">
        <v>32</v>
      </c>
      <c r="E35" s="28" t="s">
        <v>122</v>
      </c>
      <c r="F35" s="29" t="s">
        <v>352</v>
      </c>
      <c r="G35" s="29" t="s">
        <v>262</v>
      </c>
      <c r="H35" s="53">
        <v>145581</v>
      </c>
    </row>
    <row r="36" spans="2:8" ht="16.5" customHeight="1" x14ac:dyDescent="0.25">
      <c r="B36" s="76">
        <v>26</v>
      </c>
      <c r="C36" s="18" t="s">
        <v>351</v>
      </c>
      <c r="D36" s="28" t="s">
        <v>32</v>
      </c>
      <c r="E36" s="28" t="s">
        <v>122</v>
      </c>
      <c r="F36" s="29" t="s">
        <v>386</v>
      </c>
      <c r="G36" s="29" t="s">
        <v>262</v>
      </c>
      <c r="H36" s="53">
        <v>57100</v>
      </c>
    </row>
    <row r="37" spans="2:8" ht="13.5" customHeight="1" x14ac:dyDescent="0.25">
      <c r="B37" s="27">
        <v>27</v>
      </c>
      <c r="C37" s="55" t="s">
        <v>217</v>
      </c>
      <c r="D37" s="56" t="s">
        <v>32</v>
      </c>
      <c r="E37" s="56" t="s">
        <v>216</v>
      </c>
      <c r="F37" s="57"/>
      <c r="G37" s="57"/>
      <c r="H37" s="58">
        <f>H38</f>
        <v>220000</v>
      </c>
    </row>
    <row r="38" spans="2:8" ht="17.25" customHeight="1" x14ac:dyDescent="0.25">
      <c r="B38" s="27">
        <v>28</v>
      </c>
      <c r="C38" s="49" t="s">
        <v>253</v>
      </c>
      <c r="D38" s="28" t="s">
        <v>32</v>
      </c>
      <c r="E38" s="28" t="s">
        <v>216</v>
      </c>
      <c r="F38" s="29" t="s">
        <v>256</v>
      </c>
      <c r="G38" s="29"/>
      <c r="H38" s="30">
        <f>H39</f>
        <v>220000</v>
      </c>
    </row>
    <row r="39" spans="2:8" ht="26.25" customHeight="1" x14ac:dyDescent="0.25">
      <c r="B39" s="27">
        <v>29</v>
      </c>
      <c r="C39" s="18" t="s">
        <v>238</v>
      </c>
      <c r="D39" s="28" t="s">
        <v>32</v>
      </c>
      <c r="E39" s="28" t="s">
        <v>216</v>
      </c>
      <c r="F39" s="29" t="s">
        <v>256</v>
      </c>
      <c r="G39" s="29" t="s">
        <v>239</v>
      </c>
      <c r="H39" s="30">
        <v>220000</v>
      </c>
    </row>
    <row r="40" spans="2:8" ht="14.25" customHeight="1" x14ac:dyDescent="0.25">
      <c r="B40" s="27">
        <v>30</v>
      </c>
      <c r="C40" s="59" t="s">
        <v>264</v>
      </c>
      <c r="D40" s="56" t="s">
        <v>32</v>
      </c>
      <c r="E40" s="56" t="s">
        <v>123</v>
      </c>
      <c r="F40" s="57"/>
      <c r="G40" s="57"/>
      <c r="H40" s="58">
        <f>H41</f>
        <v>15000</v>
      </c>
    </row>
    <row r="41" spans="2:8" ht="17.25" customHeight="1" x14ac:dyDescent="0.25">
      <c r="B41" s="76">
        <v>31</v>
      </c>
      <c r="C41" s="49" t="s">
        <v>265</v>
      </c>
      <c r="D41" s="28" t="s">
        <v>32</v>
      </c>
      <c r="E41" s="28" t="s">
        <v>123</v>
      </c>
      <c r="F41" s="29" t="s">
        <v>256</v>
      </c>
      <c r="G41" s="29"/>
      <c r="H41" s="30">
        <f>H42</f>
        <v>15000</v>
      </c>
    </row>
    <row r="42" spans="2:8" ht="27.75" customHeight="1" x14ac:dyDescent="0.25">
      <c r="B42" s="27">
        <v>32</v>
      </c>
      <c r="C42" s="49" t="s">
        <v>268</v>
      </c>
      <c r="D42" s="28" t="s">
        <v>32</v>
      </c>
      <c r="E42" s="28" t="s">
        <v>123</v>
      </c>
      <c r="F42" s="29" t="s">
        <v>365</v>
      </c>
      <c r="G42" s="29"/>
      <c r="H42" s="30">
        <f>H43</f>
        <v>15000</v>
      </c>
    </row>
    <row r="43" spans="2:8" ht="16.5" customHeight="1" x14ac:dyDescent="0.25">
      <c r="B43" s="27">
        <v>33</v>
      </c>
      <c r="C43" s="49" t="s">
        <v>101</v>
      </c>
      <c r="D43" s="28" t="s">
        <v>32</v>
      </c>
      <c r="E43" s="28" t="s">
        <v>123</v>
      </c>
      <c r="F43" s="29" t="s">
        <v>365</v>
      </c>
      <c r="G43" s="29" t="s">
        <v>269</v>
      </c>
      <c r="H43" s="30">
        <v>15000</v>
      </c>
    </row>
    <row r="44" spans="2:8" ht="16.5" customHeight="1" x14ac:dyDescent="0.25">
      <c r="B44" s="27">
        <v>34</v>
      </c>
      <c r="C44" s="59" t="s">
        <v>266</v>
      </c>
      <c r="D44" s="56" t="s">
        <v>32</v>
      </c>
      <c r="E44" s="56" t="s">
        <v>124</v>
      </c>
      <c r="F44" s="57"/>
      <c r="G44" s="57"/>
      <c r="H44" s="58">
        <f>H46+H51</f>
        <v>1285474.6000000001</v>
      </c>
    </row>
    <row r="45" spans="2:8" ht="16.5" customHeight="1" x14ac:dyDescent="0.25">
      <c r="B45" s="27">
        <v>35</v>
      </c>
      <c r="C45" s="67" t="s">
        <v>146</v>
      </c>
      <c r="D45" s="73"/>
      <c r="E45" s="73"/>
      <c r="F45" s="74"/>
      <c r="G45" s="74"/>
      <c r="H45" s="75"/>
    </row>
    <row r="46" spans="2:8" ht="31.5" customHeight="1" x14ac:dyDescent="0.25">
      <c r="B46" s="76">
        <v>36</v>
      </c>
      <c r="C46" s="80" t="s">
        <v>311</v>
      </c>
      <c r="D46" s="77" t="s">
        <v>32</v>
      </c>
      <c r="E46" s="77" t="s">
        <v>124</v>
      </c>
      <c r="F46" s="78" t="s">
        <v>312</v>
      </c>
      <c r="G46" s="78"/>
      <c r="H46" s="79">
        <f>H47</f>
        <v>1276960</v>
      </c>
    </row>
    <row r="47" spans="2:8" ht="29.25" customHeight="1" x14ac:dyDescent="0.25">
      <c r="B47" s="27">
        <v>37</v>
      </c>
      <c r="C47" s="80" t="s">
        <v>366</v>
      </c>
      <c r="D47" s="77" t="s">
        <v>32</v>
      </c>
      <c r="E47" s="77" t="s">
        <v>124</v>
      </c>
      <c r="F47" s="78" t="s">
        <v>314</v>
      </c>
      <c r="G47" s="78"/>
      <c r="H47" s="79">
        <f>H48</f>
        <v>1276960</v>
      </c>
    </row>
    <row r="48" spans="2:8" ht="28.5" customHeight="1" x14ac:dyDescent="0.25">
      <c r="B48" s="27">
        <v>38</v>
      </c>
      <c r="C48" s="80" t="s">
        <v>315</v>
      </c>
      <c r="D48" s="77" t="s">
        <v>32</v>
      </c>
      <c r="E48" s="77" t="s">
        <v>124</v>
      </c>
      <c r="F48" s="78" t="s">
        <v>367</v>
      </c>
      <c r="G48" s="78"/>
      <c r="H48" s="79">
        <f>H49+H50</f>
        <v>1276960</v>
      </c>
    </row>
    <row r="49" spans="2:8" ht="15" customHeight="1" x14ac:dyDescent="0.25">
      <c r="B49" s="27">
        <v>39</v>
      </c>
      <c r="C49" s="49" t="s">
        <v>260</v>
      </c>
      <c r="D49" s="77" t="s">
        <v>32</v>
      </c>
      <c r="E49" s="77" t="s">
        <v>124</v>
      </c>
      <c r="F49" s="78" t="s">
        <v>367</v>
      </c>
      <c r="G49" s="78" t="s">
        <v>261</v>
      </c>
      <c r="H49" s="79">
        <v>1275960</v>
      </c>
    </row>
    <row r="50" spans="2:8" ht="30" customHeight="1" x14ac:dyDescent="0.25">
      <c r="B50" s="27">
        <v>40</v>
      </c>
      <c r="C50" s="18" t="s">
        <v>238</v>
      </c>
      <c r="D50" s="77" t="s">
        <v>32</v>
      </c>
      <c r="E50" s="77" t="s">
        <v>124</v>
      </c>
      <c r="F50" s="78" t="s">
        <v>367</v>
      </c>
      <c r="G50" s="78" t="s">
        <v>239</v>
      </c>
      <c r="H50" s="79">
        <v>1000</v>
      </c>
    </row>
    <row r="51" spans="2:8" ht="44.25" customHeight="1" x14ac:dyDescent="0.25">
      <c r="B51" s="76">
        <v>41</v>
      </c>
      <c r="C51" s="60" t="s">
        <v>267</v>
      </c>
      <c r="D51" s="28" t="s">
        <v>32</v>
      </c>
      <c r="E51" s="28" t="s">
        <v>124</v>
      </c>
      <c r="F51" s="29" t="s">
        <v>368</v>
      </c>
      <c r="G51" s="29"/>
      <c r="H51" s="30">
        <f>H52+H53</f>
        <v>8514.6</v>
      </c>
    </row>
    <row r="52" spans="2:8" ht="15" customHeight="1" x14ac:dyDescent="0.25">
      <c r="B52" s="27">
        <v>42</v>
      </c>
      <c r="C52" s="49" t="s">
        <v>260</v>
      </c>
      <c r="D52" s="28" t="s">
        <v>32</v>
      </c>
      <c r="E52" s="28" t="s">
        <v>124</v>
      </c>
      <c r="F52" s="29" t="s">
        <v>368</v>
      </c>
      <c r="G52" s="29" t="s">
        <v>261</v>
      </c>
      <c r="H52" s="30">
        <v>7514.6</v>
      </c>
    </row>
    <row r="53" spans="2:8" ht="27.75" customHeight="1" x14ac:dyDescent="0.25">
      <c r="B53" s="27">
        <v>43</v>
      </c>
      <c r="C53" s="18" t="s">
        <v>238</v>
      </c>
      <c r="D53" s="28" t="s">
        <v>32</v>
      </c>
      <c r="E53" s="28" t="s">
        <v>124</v>
      </c>
      <c r="F53" s="29" t="s">
        <v>368</v>
      </c>
      <c r="G53" s="29" t="s">
        <v>239</v>
      </c>
      <c r="H53" s="30">
        <v>1000</v>
      </c>
    </row>
    <row r="54" spans="2:8" ht="20.25" customHeight="1" x14ac:dyDescent="0.25">
      <c r="B54" s="27">
        <v>44</v>
      </c>
      <c r="C54" s="20" t="s">
        <v>270</v>
      </c>
      <c r="D54" s="61" t="s">
        <v>32</v>
      </c>
      <c r="E54" s="61" t="s">
        <v>125</v>
      </c>
      <c r="F54" s="62"/>
      <c r="G54" s="62"/>
      <c r="H54" s="63">
        <f>H55</f>
        <v>257492.13</v>
      </c>
    </row>
    <row r="55" spans="2:8" ht="16.5" customHeight="1" x14ac:dyDescent="0.25">
      <c r="B55" s="27">
        <v>45</v>
      </c>
      <c r="C55" s="18" t="s">
        <v>271</v>
      </c>
      <c r="D55" s="28" t="s">
        <v>32</v>
      </c>
      <c r="E55" s="28" t="s">
        <v>126</v>
      </c>
      <c r="F55" s="29" t="s">
        <v>256</v>
      </c>
      <c r="G55" s="29"/>
      <c r="H55" s="30">
        <f>H56</f>
        <v>257492.13</v>
      </c>
    </row>
    <row r="56" spans="2:8" ht="26.25" customHeight="1" x14ac:dyDescent="0.25">
      <c r="B56" s="76">
        <v>46</v>
      </c>
      <c r="C56" s="18" t="s">
        <v>272</v>
      </c>
      <c r="D56" s="28" t="s">
        <v>32</v>
      </c>
      <c r="E56" s="28" t="s">
        <v>126</v>
      </c>
      <c r="F56" s="29" t="s">
        <v>369</v>
      </c>
      <c r="G56" s="29"/>
      <c r="H56" s="30">
        <f>H57+H58</f>
        <v>257492.13</v>
      </c>
    </row>
    <row r="57" spans="2:8" ht="15" customHeight="1" x14ac:dyDescent="0.25">
      <c r="B57" s="27">
        <v>47</v>
      </c>
      <c r="C57" s="49" t="s">
        <v>260</v>
      </c>
      <c r="D57" s="28" t="s">
        <v>32</v>
      </c>
      <c r="E57" s="28" t="s">
        <v>126</v>
      </c>
      <c r="F57" s="29" t="s">
        <v>369</v>
      </c>
      <c r="G57" s="29" t="s">
        <v>261</v>
      </c>
      <c r="H57" s="30">
        <v>234300</v>
      </c>
    </row>
    <row r="58" spans="2:8" ht="29.25" customHeight="1" x14ac:dyDescent="0.25">
      <c r="B58" s="27">
        <v>48</v>
      </c>
      <c r="C58" s="18" t="s">
        <v>238</v>
      </c>
      <c r="D58" s="28" t="s">
        <v>32</v>
      </c>
      <c r="E58" s="28" t="s">
        <v>126</v>
      </c>
      <c r="F58" s="29" t="s">
        <v>369</v>
      </c>
      <c r="G58" s="29" t="s">
        <v>239</v>
      </c>
      <c r="H58" s="30">
        <v>23192.13</v>
      </c>
    </row>
    <row r="59" spans="2:8" ht="29.25" customHeight="1" x14ac:dyDescent="0.25">
      <c r="B59" s="27">
        <v>49</v>
      </c>
      <c r="C59" s="20" t="s">
        <v>273</v>
      </c>
      <c r="D59" s="61" t="s">
        <v>32</v>
      </c>
      <c r="E59" s="61" t="s">
        <v>127</v>
      </c>
      <c r="F59" s="62"/>
      <c r="G59" s="62"/>
      <c r="H59" s="63">
        <f>H60+H67</f>
        <v>34000</v>
      </c>
    </row>
    <row r="60" spans="2:8" ht="29.25" customHeight="1" x14ac:dyDescent="0.25">
      <c r="B60" s="27">
        <v>50</v>
      </c>
      <c r="C60" s="66" t="s">
        <v>274</v>
      </c>
      <c r="D60" s="56" t="s">
        <v>32</v>
      </c>
      <c r="E60" s="56" t="s">
        <v>128</v>
      </c>
      <c r="F60" s="57"/>
      <c r="G60" s="57"/>
      <c r="H60" s="58">
        <f>H61</f>
        <v>4000</v>
      </c>
    </row>
    <row r="61" spans="2:8" ht="29.25" customHeight="1" x14ac:dyDescent="0.25">
      <c r="B61" s="76">
        <v>51</v>
      </c>
      <c r="C61" s="49" t="s">
        <v>248</v>
      </c>
      <c r="D61" s="28" t="s">
        <v>32</v>
      </c>
      <c r="E61" s="28" t="s">
        <v>128</v>
      </c>
      <c r="F61" s="29" t="s">
        <v>249</v>
      </c>
      <c r="G61" s="29"/>
      <c r="H61" s="30">
        <f>H62</f>
        <v>4000</v>
      </c>
    </row>
    <row r="62" spans="2:8" ht="16.5" customHeight="1" x14ac:dyDescent="0.25">
      <c r="B62" s="27">
        <v>52</v>
      </c>
      <c r="C62" s="18" t="s">
        <v>275</v>
      </c>
      <c r="D62" s="28" t="s">
        <v>32</v>
      </c>
      <c r="E62" s="28" t="s">
        <v>128</v>
      </c>
      <c r="F62" s="29" t="s">
        <v>328</v>
      </c>
      <c r="G62" s="29"/>
      <c r="H62" s="30">
        <f>H63+H65</f>
        <v>4000</v>
      </c>
    </row>
    <row r="63" spans="2:8" ht="49.5" customHeight="1" x14ac:dyDescent="0.25">
      <c r="B63" s="27">
        <v>53</v>
      </c>
      <c r="C63" s="50" t="s">
        <v>387</v>
      </c>
      <c r="D63" s="28" t="s">
        <v>32</v>
      </c>
      <c r="E63" s="28" t="s">
        <v>128</v>
      </c>
      <c r="F63" s="29" t="s">
        <v>371</v>
      </c>
      <c r="G63" s="29"/>
      <c r="H63" s="30">
        <f>H64</f>
        <v>3000</v>
      </c>
    </row>
    <row r="64" spans="2:8" ht="28.5" customHeight="1" x14ac:dyDescent="0.25">
      <c r="B64" s="27">
        <v>54</v>
      </c>
      <c r="C64" s="18" t="s">
        <v>238</v>
      </c>
      <c r="D64" s="28" t="s">
        <v>32</v>
      </c>
      <c r="E64" s="28" t="s">
        <v>128</v>
      </c>
      <c r="F64" s="29" t="s">
        <v>371</v>
      </c>
      <c r="G64" s="29" t="s">
        <v>239</v>
      </c>
      <c r="H64" s="30">
        <v>3000</v>
      </c>
    </row>
    <row r="65" spans="2:8" ht="28.5" customHeight="1" x14ac:dyDescent="0.25">
      <c r="B65" s="27">
        <v>55</v>
      </c>
      <c r="C65" s="18" t="s">
        <v>276</v>
      </c>
      <c r="D65" s="28" t="s">
        <v>32</v>
      </c>
      <c r="E65" s="28" t="s">
        <v>128</v>
      </c>
      <c r="F65" s="29" t="s">
        <v>370</v>
      </c>
      <c r="G65" s="29"/>
      <c r="H65" s="30">
        <f>H66</f>
        <v>1000</v>
      </c>
    </row>
    <row r="66" spans="2:8" ht="28.5" customHeight="1" x14ac:dyDescent="0.25">
      <c r="B66" s="76">
        <v>56</v>
      </c>
      <c r="C66" s="18" t="s">
        <v>238</v>
      </c>
      <c r="D66" s="28" t="s">
        <v>32</v>
      </c>
      <c r="E66" s="28" t="s">
        <v>128</v>
      </c>
      <c r="F66" s="29" t="s">
        <v>370</v>
      </c>
      <c r="G66" s="29" t="s">
        <v>239</v>
      </c>
      <c r="H66" s="30">
        <v>1000</v>
      </c>
    </row>
    <row r="67" spans="2:8" ht="14.25" customHeight="1" x14ac:dyDescent="0.25">
      <c r="B67" s="27">
        <v>57</v>
      </c>
      <c r="C67" s="55" t="s">
        <v>107</v>
      </c>
      <c r="D67" s="56" t="s">
        <v>32</v>
      </c>
      <c r="E67" s="56" t="s">
        <v>129</v>
      </c>
      <c r="F67" s="57"/>
      <c r="G67" s="57"/>
      <c r="H67" s="58">
        <f>H68</f>
        <v>30000</v>
      </c>
    </row>
    <row r="68" spans="2:8" ht="34.5" customHeight="1" x14ac:dyDescent="0.25">
      <c r="B68" s="27">
        <v>58</v>
      </c>
      <c r="C68" s="49" t="s">
        <v>248</v>
      </c>
      <c r="D68" s="28" t="s">
        <v>32</v>
      </c>
      <c r="E68" s="28" t="s">
        <v>129</v>
      </c>
      <c r="F68" s="29" t="s">
        <v>249</v>
      </c>
      <c r="G68" s="29"/>
      <c r="H68" s="30">
        <f>H69</f>
        <v>30000</v>
      </c>
    </row>
    <row r="69" spans="2:8" ht="16.5" customHeight="1" x14ac:dyDescent="0.25">
      <c r="B69" s="27">
        <v>59</v>
      </c>
      <c r="C69" s="18" t="s">
        <v>277</v>
      </c>
      <c r="D69" s="28" t="s">
        <v>32</v>
      </c>
      <c r="E69" s="28" t="s">
        <v>129</v>
      </c>
      <c r="F69" s="29" t="s">
        <v>328</v>
      </c>
      <c r="G69" s="29"/>
      <c r="H69" s="30">
        <f>H70+H72</f>
        <v>30000</v>
      </c>
    </row>
    <row r="70" spans="2:8" ht="18.75" customHeight="1" x14ac:dyDescent="0.25">
      <c r="B70" s="27">
        <v>60</v>
      </c>
      <c r="C70" s="18" t="s">
        <v>107</v>
      </c>
      <c r="D70" s="28" t="s">
        <v>32</v>
      </c>
      <c r="E70" s="28" t="s">
        <v>129</v>
      </c>
      <c r="F70" s="29" t="s">
        <v>329</v>
      </c>
      <c r="G70" s="29"/>
      <c r="H70" s="30">
        <f>H71</f>
        <v>25000</v>
      </c>
    </row>
    <row r="71" spans="2:8" ht="27.75" customHeight="1" x14ac:dyDescent="0.25">
      <c r="B71" s="76">
        <v>61</v>
      </c>
      <c r="C71" s="18" t="s">
        <v>238</v>
      </c>
      <c r="D71" s="28" t="s">
        <v>32</v>
      </c>
      <c r="E71" s="28" t="s">
        <v>129</v>
      </c>
      <c r="F71" s="29" t="s">
        <v>329</v>
      </c>
      <c r="G71" s="29" t="s">
        <v>239</v>
      </c>
      <c r="H71" s="30">
        <v>25000</v>
      </c>
    </row>
    <row r="72" spans="2:8" ht="15" customHeight="1" x14ac:dyDescent="0.25">
      <c r="B72" s="27">
        <v>62</v>
      </c>
      <c r="C72" s="18" t="s">
        <v>278</v>
      </c>
      <c r="D72" s="28" t="s">
        <v>32</v>
      </c>
      <c r="E72" s="28" t="s">
        <v>129</v>
      </c>
      <c r="F72" s="29" t="s">
        <v>372</v>
      </c>
      <c r="G72" s="29"/>
      <c r="H72" s="30">
        <f>H73</f>
        <v>5000</v>
      </c>
    </row>
    <row r="73" spans="2:8" ht="28.5" customHeight="1" x14ac:dyDescent="0.25">
      <c r="B73" s="27">
        <v>63</v>
      </c>
      <c r="C73" s="18" t="s">
        <v>238</v>
      </c>
      <c r="D73" s="28" t="s">
        <v>32</v>
      </c>
      <c r="E73" s="28" t="s">
        <v>129</v>
      </c>
      <c r="F73" s="29" t="s">
        <v>372</v>
      </c>
      <c r="G73" s="29" t="s">
        <v>239</v>
      </c>
      <c r="H73" s="30">
        <v>5000</v>
      </c>
    </row>
    <row r="74" spans="2:8" ht="13.5" customHeight="1" x14ac:dyDescent="0.25">
      <c r="B74" s="27">
        <v>64</v>
      </c>
      <c r="C74" s="20" t="s">
        <v>279</v>
      </c>
      <c r="D74" s="61" t="s">
        <v>32</v>
      </c>
      <c r="E74" s="61" t="s">
        <v>221</v>
      </c>
      <c r="F74" s="62"/>
      <c r="G74" s="62"/>
      <c r="H74" s="63">
        <f>H75</f>
        <v>347500</v>
      </c>
    </row>
    <row r="75" spans="2:8" ht="26.25" customHeight="1" x14ac:dyDescent="0.25">
      <c r="B75" s="27">
        <v>65</v>
      </c>
      <c r="C75" s="49" t="s">
        <v>248</v>
      </c>
      <c r="D75" s="28" t="s">
        <v>32</v>
      </c>
      <c r="E75" s="28" t="s">
        <v>221</v>
      </c>
      <c r="F75" s="29" t="s">
        <v>249</v>
      </c>
      <c r="G75" s="29"/>
      <c r="H75" s="30">
        <f>H76</f>
        <v>347500</v>
      </c>
    </row>
    <row r="76" spans="2:8" ht="18" customHeight="1" x14ac:dyDescent="0.25">
      <c r="B76" s="76">
        <v>66</v>
      </c>
      <c r="C76" s="18" t="s">
        <v>281</v>
      </c>
      <c r="D76" s="28" t="s">
        <v>32</v>
      </c>
      <c r="E76" s="28" t="s">
        <v>221</v>
      </c>
      <c r="F76" s="52" t="s">
        <v>280</v>
      </c>
      <c r="G76" s="29"/>
      <c r="H76" s="30">
        <f>H77+H79+H81+H83</f>
        <v>347500</v>
      </c>
    </row>
    <row r="77" spans="2:8" ht="18" customHeight="1" x14ac:dyDescent="0.25">
      <c r="B77" s="27">
        <v>67</v>
      </c>
      <c r="C77" s="18" t="s">
        <v>282</v>
      </c>
      <c r="D77" s="28" t="s">
        <v>32</v>
      </c>
      <c r="E77" s="28" t="s">
        <v>221</v>
      </c>
      <c r="F77" s="52" t="s">
        <v>388</v>
      </c>
      <c r="G77" s="29"/>
      <c r="H77" s="30">
        <f>H78</f>
        <v>296500</v>
      </c>
    </row>
    <row r="78" spans="2:8" ht="30" customHeight="1" x14ac:dyDescent="0.25">
      <c r="B78" s="27">
        <v>68</v>
      </c>
      <c r="C78" s="18" t="s">
        <v>238</v>
      </c>
      <c r="D78" s="28" t="s">
        <v>32</v>
      </c>
      <c r="E78" s="28" t="s">
        <v>221</v>
      </c>
      <c r="F78" s="52" t="s">
        <v>388</v>
      </c>
      <c r="G78" s="29" t="s">
        <v>239</v>
      </c>
      <c r="H78" s="30">
        <v>296500</v>
      </c>
    </row>
    <row r="79" spans="2:8" ht="13.5" customHeight="1" x14ac:dyDescent="0.25">
      <c r="B79" s="27">
        <v>69</v>
      </c>
      <c r="C79" s="18" t="s">
        <v>283</v>
      </c>
      <c r="D79" s="28" t="s">
        <v>32</v>
      </c>
      <c r="E79" s="28" t="s">
        <v>221</v>
      </c>
      <c r="F79" s="29" t="s">
        <v>374</v>
      </c>
      <c r="G79" s="29"/>
      <c r="H79" s="30">
        <f>H80</f>
        <v>1000</v>
      </c>
    </row>
    <row r="80" spans="2:8" ht="27" customHeight="1" x14ac:dyDescent="0.25">
      <c r="B80" s="27">
        <v>70</v>
      </c>
      <c r="C80" s="18" t="s">
        <v>238</v>
      </c>
      <c r="D80" s="28" t="s">
        <v>32</v>
      </c>
      <c r="E80" s="28" t="s">
        <v>221</v>
      </c>
      <c r="F80" s="29" t="s">
        <v>374</v>
      </c>
      <c r="G80" s="29" t="s">
        <v>239</v>
      </c>
      <c r="H80" s="30">
        <v>1000</v>
      </c>
    </row>
    <row r="81" spans="2:8" ht="12" customHeight="1" x14ac:dyDescent="0.25">
      <c r="B81" s="76">
        <v>71</v>
      </c>
      <c r="C81" s="18" t="s">
        <v>284</v>
      </c>
      <c r="D81" s="28" t="s">
        <v>32</v>
      </c>
      <c r="E81" s="28" t="s">
        <v>221</v>
      </c>
      <c r="F81" s="29" t="s">
        <v>373</v>
      </c>
      <c r="G81" s="29"/>
      <c r="H81" s="30">
        <f>H82</f>
        <v>50000</v>
      </c>
    </row>
    <row r="82" spans="2:8" ht="28.5" customHeight="1" x14ac:dyDescent="0.25">
      <c r="B82" s="27">
        <v>72</v>
      </c>
      <c r="C82" s="18" t="s">
        <v>238</v>
      </c>
      <c r="D82" s="28" t="s">
        <v>32</v>
      </c>
      <c r="E82" s="28" t="s">
        <v>221</v>
      </c>
      <c r="F82" s="29" t="s">
        <v>373</v>
      </c>
      <c r="G82" s="29" t="s">
        <v>239</v>
      </c>
      <c r="H82" s="30">
        <v>50000</v>
      </c>
    </row>
    <row r="83" spans="2:8" ht="12.75" customHeight="1" x14ac:dyDescent="0.25">
      <c r="B83" s="27">
        <v>73</v>
      </c>
      <c r="C83" s="18" t="s">
        <v>278</v>
      </c>
      <c r="D83" s="28" t="s">
        <v>32</v>
      </c>
      <c r="E83" s="28" t="s">
        <v>221</v>
      </c>
      <c r="F83" s="29" t="s">
        <v>372</v>
      </c>
      <c r="G83" s="29"/>
      <c r="H83" s="30">
        <f>H84</f>
        <v>0</v>
      </c>
    </row>
    <row r="84" spans="2:8" ht="30.75" customHeight="1" x14ac:dyDescent="0.25">
      <c r="B84" s="27">
        <v>74</v>
      </c>
      <c r="C84" s="18" t="s">
        <v>238</v>
      </c>
      <c r="D84" s="28" t="s">
        <v>32</v>
      </c>
      <c r="E84" s="28" t="s">
        <v>221</v>
      </c>
      <c r="F84" s="29" t="s">
        <v>372</v>
      </c>
      <c r="G84" s="29" t="s">
        <v>239</v>
      </c>
      <c r="H84" s="30">
        <v>0</v>
      </c>
    </row>
    <row r="85" spans="2:8" ht="18" customHeight="1" x14ac:dyDescent="0.25">
      <c r="B85" s="27">
        <v>75</v>
      </c>
      <c r="C85" s="72" t="s">
        <v>285</v>
      </c>
      <c r="D85" s="61" t="s">
        <v>32</v>
      </c>
      <c r="E85" s="61" t="s">
        <v>130</v>
      </c>
      <c r="F85" s="62"/>
      <c r="G85" s="62"/>
      <c r="H85" s="63">
        <f>H86+H93</f>
        <v>480000</v>
      </c>
    </row>
    <row r="86" spans="2:8" ht="18" customHeight="1" x14ac:dyDescent="0.25">
      <c r="B86" s="76">
        <v>76</v>
      </c>
      <c r="C86" s="55" t="s">
        <v>111</v>
      </c>
      <c r="D86" s="56" t="s">
        <v>32</v>
      </c>
      <c r="E86" s="56" t="s">
        <v>132</v>
      </c>
      <c r="F86" s="57"/>
      <c r="G86" s="57"/>
      <c r="H86" s="58">
        <f>H87</f>
        <v>55000</v>
      </c>
    </row>
    <row r="87" spans="2:8" ht="33.75" customHeight="1" x14ac:dyDescent="0.25">
      <c r="B87" s="27">
        <v>77</v>
      </c>
      <c r="C87" s="49" t="s">
        <v>248</v>
      </c>
      <c r="D87" s="28" t="s">
        <v>32</v>
      </c>
      <c r="E87" s="28" t="s">
        <v>132</v>
      </c>
      <c r="F87" s="29" t="s">
        <v>250</v>
      </c>
      <c r="G87" s="29"/>
      <c r="H87" s="30">
        <f>H88</f>
        <v>55000</v>
      </c>
    </row>
    <row r="88" spans="2:8" ht="14.25" customHeight="1" x14ac:dyDescent="0.25">
      <c r="B88" s="27">
        <v>78</v>
      </c>
      <c r="C88" s="18" t="s">
        <v>286</v>
      </c>
      <c r="D88" s="28" t="s">
        <v>32</v>
      </c>
      <c r="E88" s="28" t="s">
        <v>132</v>
      </c>
      <c r="F88" s="29" t="s">
        <v>328</v>
      </c>
      <c r="G88" s="29"/>
      <c r="H88" s="30">
        <f>H89+H91</f>
        <v>55000</v>
      </c>
    </row>
    <row r="89" spans="2:8" ht="18" customHeight="1" x14ac:dyDescent="0.25">
      <c r="B89" s="27">
        <v>79</v>
      </c>
      <c r="C89" s="18" t="s">
        <v>287</v>
      </c>
      <c r="D89" s="28" t="s">
        <v>32</v>
      </c>
      <c r="E89" s="28" t="s">
        <v>132</v>
      </c>
      <c r="F89" s="29" t="s">
        <v>375</v>
      </c>
      <c r="G89" s="29"/>
      <c r="H89" s="30">
        <f>H90</f>
        <v>30000</v>
      </c>
    </row>
    <row r="90" spans="2:8" ht="31.5" customHeight="1" x14ac:dyDescent="0.25">
      <c r="B90" s="27">
        <v>80</v>
      </c>
      <c r="C90" s="18" t="s">
        <v>238</v>
      </c>
      <c r="D90" s="28" t="s">
        <v>32</v>
      </c>
      <c r="E90" s="28" t="s">
        <v>132</v>
      </c>
      <c r="F90" s="29" t="s">
        <v>375</v>
      </c>
      <c r="G90" s="29" t="s">
        <v>239</v>
      </c>
      <c r="H90" s="30">
        <v>30000</v>
      </c>
    </row>
    <row r="91" spans="2:8" ht="12.75" customHeight="1" x14ac:dyDescent="0.25">
      <c r="B91" s="76">
        <v>81</v>
      </c>
      <c r="C91" s="18" t="s">
        <v>288</v>
      </c>
      <c r="D91" s="28" t="s">
        <v>32</v>
      </c>
      <c r="E91" s="28" t="s">
        <v>132</v>
      </c>
      <c r="F91" s="29" t="s">
        <v>376</v>
      </c>
      <c r="G91" s="29"/>
      <c r="H91" s="30">
        <f>H92</f>
        <v>25000</v>
      </c>
    </row>
    <row r="92" spans="2:8" ht="30" customHeight="1" x14ac:dyDescent="0.25">
      <c r="B92" s="27">
        <v>82</v>
      </c>
      <c r="C92" s="18" t="s">
        <v>238</v>
      </c>
      <c r="D92" s="28" t="s">
        <v>32</v>
      </c>
      <c r="E92" s="28" t="s">
        <v>132</v>
      </c>
      <c r="F92" s="29" t="s">
        <v>376</v>
      </c>
      <c r="G92" s="29" t="s">
        <v>239</v>
      </c>
      <c r="H92" s="30">
        <v>25000</v>
      </c>
    </row>
    <row r="93" spans="2:8" ht="18" customHeight="1" x14ac:dyDescent="0.25">
      <c r="B93" s="27">
        <v>83</v>
      </c>
      <c r="C93" s="55" t="s">
        <v>112</v>
      </c>
      <c r="D93" s="56" t="s">
        <v>32</v>
      </c>
      <c r="E93" s="56" t="s">
        <v>133</v>
      </c>
      <c r="F93" s="57"/>
      <c r="G93" s="57"/>
      <c r="H93" s="58">
        <f>H94</f>
        <v>425000</v>
      </c>
    </row>
    <row r="94" spans="2:8" ht="30.75" customHeight="1" x14ac:dyDescent="0.25">
      <c r="B94" s="27">
        <v>84</v>
      </c>
      <c r="C94" s="49" t="s">
        <v>248</v>
      </c>
      <c r="D94" s="28" t="s">
        <v>32</v>
      </c>
      <c r="E94" s="28" t="s">
        <v>133</v>
      </c>
      <c r="F94" s="29" t="s">
        <v>249</v>
      </c>
      <c r="G94" s="29"/>
      <c r="H94" s="30">
        <f>H95</f>
        <v>425000</v>
      </c>
    </row>
    <row r="95" spans="2:8" ht="12.75" customHeight="1" x14ac:dyDescent="0.25">
      <c r="B95" s="27">
        <v>85</v>
      </c>
      <c r="C95" s="18" t="s">
        <v>289</v>
      </c>
      <c r="D95" s="28" t="s">
        <v>32</v>
      </c>
      <c r="E95" s="28" t="s">
        <v>133</v>
      </c>
      <c r="F95" s="29" t="s">
        <v>377</v>
      </c>
      <c r="G95" s="29"/>
      <c r="H95" s="30">
        <f>H96+H98+H100+H102</f>
        <v>425000</v>
      </c>
    </row>
    <row r="96" spans="2:8" ht="18" customHeight="1" x14ac:dyDescent="0.25">
      <c r="B96" s="76">
        <v>86</v>
      </c>
      <c r="C96" s="18" t="s">
        <v>290</v>
      </c>
      <c r="D96" s="28" t="s">
        <v>32</v>
      </c>
      <c r="E96" s="28" t="s">
        <v>133</v>
      </c>
      <c r="F96" s="29" t="s">
        <v>378</v>
      </c>
      <c r="G96" s="29"/>
      <c r="H96" s="30">
        <f>H97</f>
        <v>300000</v>
      </c>
    </row>
    <row r="97" spans="2:8" ht="28.5" customHeight="1" x14ac:dyDescent="0.25">
      <c r="B97" s="27">
        <v>87</v>
      </c>
      <c r="C97" s="18" t="s">
        <v>238</v>
      </c>
      <c r="D97" s="28" t="s">
        <v>32</v>
      </c>
      <c r="E97" s="28" t="s">
        <v>133</v>
      </c>
      <c r="F97" s="29" t="s">
        <v>378</v>
      </c>
      <c r="G97" s="29" t="s">
        <v>239</v>
      </c>
      <c r="H97" s="30">
        <v>300000</v>
      </c>
    </row>
    <row r="98" spans="2:8" ht="11.25" customHeight="1" x14ac:dyDescent="0.25">
      <c r="B98" s="27">
        <v>88</v>
      </c>
      <c r="C98" s="18" t="s">
        <v>291</v>
      </c>
      <c r="D98" s="28" t="s">
        <v>32</v>
      </c>
      <c r="E98" s="28" t="s">
        <v>133</v>
      </c>
      <c r="F98" s="29" t="s">
        <v>379</v>
      </c>
      <c r="G98" s="29"/>
      <c r="H98" s="30">
        <f>H99</f>
        <v>15000</v>
      </c>
    </row>
    <row r="99" spans="2:8" ht="29.25" customHeight="1" x14ac:dyDescent="0.25">
      <c r="B99" s="27">
        <v>89</v>
      </c>
      <c r="C99" s="18" t="s">
        <v>238</v>
      </c>
      <c r="D99" s="28" t="s">
        <v>32</v>
      </c>
      <c r="E99" s="28" t="s">
        <v>133</v>
      </c>
      <c r="F99" s="29" t="s">
        <v>379</v>
      </c>
      <c r="G99" s="29" t="s">
        <v>239</v>
      </c>
      <c r="H99" s="30">
        <v>15000</v>
      </c>
    </row>
    <row r="100" spans="2:8" ht="14.25" customHeight="1" x14ac:dyDescent="0.25">
      <c r="B100" s="27">
        <v>90</v>
      </c>
      <c r="C100" s="18" t="s">
        <v>144</v>
      </c>
      <c r="D100" s="28" t="s">
        <v>32</v>
      </c>
      <c r="E100" s="28" t="s">
        <v>133</v>
      </c>
      <c r="F100" s="29" t="s">
        <v>380</v>
      </c>
      <c r="G100" s="29"/>
      <c r="H100" s="30">
        <f>H101</f>
        <v>10000</v>
      </c>
    </row>
    <row r="101" spans="2:8" ht="27.75" customHeight="1" x14ac:dyDescent="0.25">
      <c r="B101" s="76">
        <v>91</v>
      </c>
      <c r="C101" s="18" t="s">
        <v>238</v>
      </c>
      <c r="D101" s="28" t="s">
        <v>32</v>
      </c>
      <c r="E101" s="28" t="s">
        <v>133</v>
      </c>
      <c r="F101" s="29" t="s">
        <v>380</v>
      </c>
      <c r="G101" s="29" t="s">
        <v>239</v>
      </c>
      <c r="H101" s="30">
        <v>10000</v>
      </c>
    </row>
    <row r="102" spans="2:8" ht="12.75" customHeight="1" x14ac:dyDescent="0.25">
      <c r="B102" s="27">
        <v>92</v>
      </c>
      <c r="C102" s="18" t="s">
        <v>292</v>
      </c>
      <c r="D102" s="28" t="s">
        <v>32</v>
      </c>
      <c r="E102" s="28" t="s">
        <v>133</v>
      </c>
      <c r="F102" s="29" t="s">
        <v>381</v>
      </c>
      <c r="G102" s="29"/>
      <c r="H102" s="30">
        <f>H103</f>
        <v>100000</v>
      </c>
    </row>
    <row r="103" spans="2:8" ht="26.25" customHeight="1" x14ac:dyDescent="0.25">
      <c r="B103" s="27">
        <v>93</v>
      </c>
      <c r="C103" s="18" t="s">
        <v>238</v>
      </c>
      <c r="D103" s="28" t="s">
        <v>32</v>
      </c>
      <c r="E103" s="28" t="s">
        <v>133</v>
      </c>
      <c r="F103" s="29" t="s">
        <v>381</v>
      </c>
      <c r="G103" s="29" t="s">
        <v>239</v>
      </c>
      <c r="H103" s="30">
        <v>100000</v>
      </c>
    </row>
    <row r="104" spans="2:8" ht="18" customHeight="1" x14ac:dyDescent="0.25">
      <c r="B104" s="27">
        <v>94</v>
      </c>
      <c r="C104" s="72" t="s">
        <v>293</v>
      </c>
      <c r="D104" s="61" t="s">
        <v>32</v>
      </c>
      <c r="E104" s="61" t="s">
        <v>135</v>
      </c>
      <c r="F104" s="62"/>
      <c r="G104" s="62"/>
      <c r="H104" s="63">
        <f>H105</f>
        <v>4448841</v>
      </c>
    </row>
    <row r="105" spans="2:8" ht="28.5" customHeight="1" x14ac:dyDescent="0.25">
      <c r="B105" s="27">
        <v>95</v>
      </c>
      <c r="C105" s="49" t="s">
        <v>294</v>
      </c>
      <c r="D105" s="28" t="s">
        <v>32</v>
      </c>
      <c r="E105" s="28" t="s">
        <v>135</v>
      </c>
      <c r="F105" s="29" t="s">
        <v>295</v>
      </c>
      <c r="G105" s="29"/>
      <c r="H105" s="30">
        <f>H106+H111</f>
        <v>4448841</v>
      </c>
    </row>
    <row r="106" spans="2:8" ht="12.75" customHeight="1" x14ac:dyDescent="0.25">
      <c r="B106" s="76">
        <v>96</v>
      </c>
      <c r="C106" s="18" t="s">
        <v>296</v>
      </c>
      <c r="D106" s="28" t="s">
        <v>32</v>
      </c>
      <c r="E106" s="28" t="s">
        <v>135</v>
      </c>
      <c r="F106" s="29" t="s">
        <v>297</v>
      </c>
      <c r="G106" s="29"/>
      <c r="H106" s="30">
        <f>H107</f>
        <v>372361</v>
      </c>
    </row>
    <row r="107" spans="2:8" ht="30" customHeight="1" x14ac:dyDescent="0.25">
      <c r="B107" s="27">
        <v>97</v>
      </c>
      <c r="C107" s="18" t="s">
        <v>298</v>
      </c>
      <c r="D107" s="28" t="s">
        <v>32</v>
      </c>
      <c r="E107" s="28" t="s">
        <v>135</v>
      </c>
      <c r="F107" s="29" t="s">
        <v>382</v>
      </c>
      <c r="G107" s="29"/>
      <c r="H107" s="30">
        <f>H108</f>
        <v>372361</v>
      </c>
    </row>
    <row r="108" spans="2:8" ht="12" customHeight="1" x14ac:dyDescent="0.25">
      <c r="B108" s="27">
        <v>98</v>
      </c>
      <c r="C108" s="18" t="s">
        <v>299</v>
      </c>
      <c r="D108" s="28" t="s">
        <v>32</v>
      </c>
      <c r="E108" s="28" t="s">
        <v>135</v>
      </c>
      <c r="F108" s="29" t="s">
        <v>382</v>
      </c>
      <c r="G108" s="29" t="s">
        <v>300</v>
      </c>
      <c r="H108" s="30">
        <f>H109+H110</f>
        <v>372361</v>
      </c>
    </row>
    <row r="109" spans="2:8" ht="42" customHeight="1" x14ac:dyDescent="0.25">
      <c r="B109" s="27">
        <v>99</v>
      </c>
      <c r="C109" s="18" t="s">
        <v>316</v>
      </c>
      <c r="D109" s="28" t="s">
        <v>32</v>
      </c>
      <c r="E109" s="28" t="s">
        <v>135</v>
      </c>
      <c r="F109" s="29" t="s">
        <v>382</v>
      </c>
      <c r="G109" s="29" t="s">
        <v>317</v>
      </c>
      <c r="H109" s="30">
        <v>360361</v>
      </c>
    </row>
    <row r="110" spans="2:8" ht="12.75" customHeight="1" x14ac:dyDescent="0.25">
      <c r="B110" s="27">
        <v>100</v>
      </c>
      <c r="C110" s="18" t="s">
        <v>318</v>
      </c>
      <c r="D110" s="28" t="s">
        <v>32</v>
      </c>
      <c r="E110" s="28" t="s">
        <v>135</v>
      </c>
      <c r="F110" s="29" t="s">
        <v>382</v>
      </c>
      <c r="G110" s="29" t="s">
        <v>319</v>
      </c>
      <c r="H110" s="30">
        <v>12000</v>
      </c>
    </row>
    <row r="111" spans="2:8" ht="12.75" customHeight="1" x14ac:dyDescent="0.25">
      <c r="B111" s="76">
        <v>101</v>
      </c>
      <c r="C111" s="18" t="s">
        <v>301</v>
      </c>
      <c r="D111" s="28" t="s">
        <v>32</v>
      </c>
      <c r="E111" s="28" t="s">
        <v>135</v>
      </c>
      <c r="F111" s="29" t="s">
        <v>302</v>
      </c>
      <c r="G111" s="29"/>
      <c r="H111" s="30">
        <f>H112</f>
        <v>4076480</v>
      </c>
    </row>
    <row r="112" spans="2:8" ht="30.75" customHeight="1" x14ac:dyDescent="0.25">
      <c r="B112" s="27">
        <v>102</v>
      </c>
      <c r="C112" s="18" t="s">
        <v>303</v>
      </c>
      <c r="D112" s="28" t="s">
        <v>32</v>
      </c>
      <c r="E112" s="28" t="s">
        <v>135</v>
      </c>
      <c r="F112" s="29" t="s">
        <v>304</v>
      </c>
      <c r="G112" s="29"/>
      <c r="H112" s="30">
        <f>H113</f>
        <v>4076480</v>
      </c>
    </row>
    <row r="113" spans="2:8" ht="15.75" customHeight="1" x14ac:dyDescent="0.25">
      <c r="B113" s="27">
        <v>103</v>
      </c>
      <c r="C113" s="18" t="s">
        <v>299</v>
      </c>
      <c r="D113" s="28" t="s">
        <v>32</v>
      </c>
      <c r="E113" s="28" t="s">
        <v>135</v>
      </c>
      <c r="F113" s="29" t="s">
        <v>304</v>
      </c>
      <c r="G113" s="29" t="s">
        <v>300</v>
      </c>
      <c r="H113" s="30">
        <f>H114+H115</f>
        <v>4076480</v>
      </c>
    </row>
    <row r="114" spans="2:8" ht="44.25" customHeight="1" x14ac:dyDescent="0.25">
      <c r="B114" s="27">
        <v>104</v>
      </c>
      <c r="C114" s="18" t="s">
        <v>316</v>
      </c>
      <c r="D114" s="28" t="s">
        <v>32</v>
      </c>
      <c r="E114" s="28" t="s">
        <v>135</v>
      </c>
      <c r="F114" s="29" t="s">
        <v>304</v>
      </c>
      <c r="G114" s="29" t="s">
        <v>317</v>
      </c>
      <c r="H114" s="30">
        <v>4056480</v>
      </c>
    </row>
    <row r="115" spans="2:8" ht="15" customHeight="1" x14ac:dyDescent="0.25">
      <c r="B115" s="27">
        <v>105</v>
      </c>
      <c r="C115" s="18" t="s">
        <v>318</v>
      </c>
      <c r="D115" s="28" t="s">
        <v>32</v>
      </c>
      <c r="E115" s="28" t="s">
        <v>135</v>
      </c>
      <c r="F115" s="29" t="s">
        <v>304</v>
      </c>
      <c r="G115" s="29" t="s">
        <v>319</v>
      </c>
      <c r="H115" s="30">
        <v>20000</v>
      </c>
    </row>
    <row r="116" spans="2:8" ht="18" customHeight="1" x14ac:dyDescent="0.25">
      <c r="B116" s="76">
        <v>106</v>
      </c>
      <c r="C116" s="72" t="s">
        <v>305</v>
      </c>
      <c r="D116" s="61" t="s">
        <v>32</v>
      </c>
      <c r="E116" s="61" t="s">
        <v>227</v>
      </c>
      <c r="F116" s="62"/>
      <c r="G116" s="62"/>
      <c r="H116" s="63">
        <f>H117</f>
        <v>70854.48</v>
      </c>
    </row>
    <row r="117" spans="2:8" ht="12.75" customHeight="1" x14ac:dyDescent="0.25">
      <c r="B117" s="27">
        <v>107</v>
      </c>
      <c r="C117" s="18" t="s">
        <v>116</v>
      </c>
      <c r="D117" s="28" t="s">
        <v>32</v>
      </c>
      <c r="E117" s="28" t="s">
        <v>151</v>
      </c>
      <c r="F117" s="29"/>
      <c r="G117" s="29"/>
      <c r="H117" s="30">
        <f>H118</f>
        <v>70854.48</v>
      </c>
    </row>
    <row r="118" spans="2:8" ht="13.5" customHeight="1" x14ac:dyDescent="0.25">
      <c r="B118" s="27">
        <v>108</v>
      </c>
      <c r="C118" s="18" t="s">
        <v>271</v>
      </c>
      <c r="D118" s="28" t="s">
        <v>32</v>
      </c>
      <c r="E118" s="28" t="s">
        <v>151</v>
      </c>
      <c r="F118" s="29" t="s">
        <v>256</v>
      </c>
      <c r="G118" s="29"/>
      <c r="H118" s="30">
        <f>H119</f>
        <v>70854.48</v>
      </c>
    </row>
    <row r="119" spans="2:8" ht="14.25" customHeight="1" x14ac:dyDescent="0.25">
      <c r="B119" s="27">
        <v>109</v>
      </c>
      <c r="C119" s="18" t="s">
        <v>306</v>
      </c>
      <c r="D119" s="28" t="s">
        <v>32</v>
      </c>
      <c r="E119" s="28" t="s">
        <v>151</v>
      </c>
      <c r="F119" s="29" t="s">
        <v>364</v>
      </c>
      <c r="G119" s="29" t="s">
        <v>262</v>
      </c>
      <c r="H119" s="30">
        <v>70854.48</v>
      </c>
    </row>
    <row r="120" spans="2:8" ht="18" customHeight="1" x14ac:dyDescent="0.25">
      <c r="B120" s="27">
        <v>110</v>
      </c>
      <c r="C120" s="72" t="s">
        <v>307</v>
      </c>
      <c r="D120" s="61" t="s">
        <v>32</v>
      </c>
      <c r="E120" s="61" t="s">
        <v>308</v>
      </c>
      <c r="F120" s="62"/>
      <c r="G120" s="62"/>
      <c r="H120" s="63">
        <f>H121</f>
        <v>130000</v>
      </c>
    </row>
    <row r="121" spans="2:8" ht="10.5" customHeight="1" x14ac:dyDescent="0.25">
      <c r="B121" s="76">
        <v>111</v>
      </c>
      <c r="C121" s="18" t="s">
        <v>228</v>
      </c>
      <c r="D121" s="28" t="s">
        <v>32</v>
      </c>
      <c r="E121" s="28" t="s">
        <v>150</v>
      </c>
      <c r="F121" s="29"/>
      <c r="G121" s="29"/>
      <c r="H121" s="30">
        <f>H122</f>
        <v>130000</v>
      </c>
    </row>
    <row r="122" spans="2:8" ht="27" customHeight="1" x14ac:dyDescent="0.25">
      <c r="B122" s="27">
        <v>112</v>
      </c>
      <c r="C122" s="49" t="s">
        <v>294</v>
      </c>
      <c r="D122" s="28" t="s">
        <v>32</v>
      </c>
      <c r="E122" s="28" t="s">
        <v>150</v>
      </c>
      <c r="F122" s="29" t="s">
        <v>295</v>
      </c>
      <c r="G122" s="29"/>
      <c r="H122" s="30">
        <f>H123</f>
        <v>130000</v>
      </c>
    </row>
    <row r="123" spans="2:8" ht="14.25" customHeight="1" x14ac:dyDescent="0.25">
      <c r="B123" s="27">
        <v>113</v>
      </c>
      <c r="C123" s="18" t="s">
        <v>309</v>
      </c>
      <c r="D123" s="28" t="s">
        <v>32</v>
      </c>
      <c r="E123" s="28" t="s">
        <v>150</v>
      </c>
      <c r="F123" s="29" t="s">
        <v>310</v>
      </c>
      <c r="G123" s="29"/>
      <c r="H123" s="30">
        <f>H124</f>
        <v>130000</v>
      </c>
    </row>
    <row r="124" spans="2:8" ht="28.5" customHeight="1" x14ac:dyDescent="0.25">
      <c r="B124" s="27">
        <v>114</v>
      </c>
      <c r="C124" s="18" t="s">
        <v>238</v>
      </c>
      <c r="D124" s="28" t="s">
        <v>32</v>
      </c>
      <c r="E124" s="28" t="s">
        <v>150</v>
      </c>
      <c r="F124" s="29" t="s">
        <v>383</v>
      </c>
      <c r="G124" s="29" t="s">
        <v>239</v>
      </c>
      <c r="H124" s="30">
        <v>130000</v>
      </c>
    </row>
    <row r="125" spans="2:8" ht="17.25" customHeight="1" x14ac:dyDescent="0.25">
      <c r="B125" s="27">
        <v>115</v>
      </c>
      <c r="C125" s="72" t="s">
        <v>354</v>
      </c>
      <c r="D125" s="61" t="s">
        <v>32</v>
      </c>
      <c r="E125" s="61" t="s">
        <v>385</v>
      </c>
      <c r="F125" s="103"/>
      <c r="G125" s="62"/>
      <c r="H125" s="63">
        <f>H126</f>
        <v>1233123</v>
      </c>
    </row>
    <row r="126" spans="2:8" ht="16.5" customHeight="1" x14ac:dyDescent="0.25">
      <c r="B126" s="76">
        <v>116</v>
      </c>
      <c r="C126" s="18" t="s">
        <v>271</v>
      </c>
      <c r="D126" s="28" t="s">
        <v>32</v>
      </c>
      <c r="E126" s="28" t="s">
        <v>385</v>
      </c>
      <c r="F126" s="29" t="s">
        <v>384</v>
      </c>
      <c r="G126" s="29" t="s">
        <v>353</v>
      </c>
      <c r="H126" s="30">
        <v>1233123</v>
      </c>
    </row>
    <row r="127" spans="2:8" ht="9" customHeight="1" x14ac:dyDescent="0.25">
      <c r="B127" s="76"/>
      <c r="C127" s="18"/>
      <c r="D127" s="28"/>
      <c r="E127" s="28"/>
      <c r="F127" s="29"/>
      <c r="G127" s="29"/>
      <c r="H127" s="30"/>
    </row>
    <row r="128" spans="2:8" x14ac:dyDescent="0.25">
      <c r="B128" s="27"/>
      <c r="C128" s="13" t="s">
        <v>145</v>
      </c>
      <c r="D128" s="13"/>
      <c r="E128" s="13"/>
      <c r="F128" s="13"/>
      <c r="G128" s="14"/>
      <c r="H128" s="30">
        <f>H120+H116+H104+H85+H74+H59+H54+H10+H125</f>
        <v>13361213.210000001</v>
      </c>
    </row>
  </sheetData>
  <mergeCells count="6">
    <mergeCell ref="F7:G7"/>
    <mergeCell ref="F1:H1"/>
    <mergeCell ref="F2:H2"/>
    <mergeCell ref="F3:H3"/>
    <mergeCell ref="F4:H4"/>
    <mergeCell ref="B6:H6"/>
  </mergeCells>
  <pageMargins left="0.7" right="0.7" top="0.75" bottom="0.75" header="0.3" footer="0.3"/>
  <pageSetup paperSize="9" scale="98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4"/>
  <sheetViews>
    <sheetView topLeftCell="A109" workbookViewId="0">
      <selection activeCell="B10" sqref="B10:B123"/>
    </sheetView>
  </sheetViews>
  <sheetFormatPr defaultRowHeight="15" x14ac:dyDescent="0.25"/>
  <cols>
    <col min="2" max="2" width="6.42578125" style="7" customWidth="1"/>
    <col min="3" max="3" width="59" style="7" customWidth="1"/>
    <col min="4" max="4" width="10.140625" style="7" customWidth="1"/>
    <col min="5" max="5" width="9.140625" style="7" customWidth="1"/>
    <col min="6" max="6" width="9.28515625" style="7" customWidth="1"/>
    <col min="7" max="7" width="15.28515625" style="7" customWidth="1"/>
  </cols>
  <sheetData>
    <row r="1" spans="2:7" x14ac:dyDescent="0.25">
      <c r="E1" s="123" t="s">
        <v>322</v>
      </c>
      <c r="F1" s="123"/>
      <c r="G1" s="123"/>
    </row>
    <row r="2" spans="2:7" x14ac:dyDescent="0.25">
      <c r="E2" s="123" t="s">
        <v>92</v>
      </c>
      <c r="F2" s="123"/>
      <c r="G2" s="123"/>
    </row>
    <row r="3" spans="2:7" x14ac:dyDescent="0.25">
      <c r="E3" s="123" t="s">
        <v>48</v>
      </c>
      <c r="F3" s="123"/>
      <c r="G3" s="123"/>
    </row>
    <row r="4" spans="2:7" x14ac:dyDescent="0.25">
      <c r="E4" s="124" t="s">
        <v>357</v>
      </c>
      <c r="F4" s="124"/>
      <c r="G4" s="124"/>
    </row>
    <row r="6" spans="2:7" ht="48.75" customHeight="1" x14ac:dyDescent="0.25">
      <c r="B6" s="127" t="s">
        <v>323</v>
      </c>
      <c r="C6" s="127"/>
      <c r="D6" s="127"/>
      <c r="E6" s="127"/>
      <c r="F6" s="127"/>
      <c r="G6" s="127"/>
    </row>
    <row r="7" spans="2:7" ht="27.75" customHeight="1" x14ac:dyDescent="0.25">
      <c r="E7" s="107" t="s">
        <v>148</v>
      </c>
      <c r="F7" s="108"/>
      <c r="G7" s="31"/>
    </row>
    <row r="8" spans="2:7" ht="45" x14ac:dyDescent="0.25">
      <c r="B8" s="26" t="s">
        <v>14</v>
      </c>
      <c r="C8" s="26" t="s">
        <v>137</v>
      </c>
      <c r="D8" s="26" t="s">
        <v>139</v>
      </c>
      <c r="E8" s="26" t="s">
        <v>140</v>
      </c>
      <c r="F8" s="26" t="s">
        <v>141</v>
      </c>
      <c r="G8" s="26" t="s">
        <v>2</v>
      </c>
    </row>
    <row r="9" spans="2:7" ht="15.75" x14ac:dyDescent="0.25">
      <c r="B9" s="26"/>
      <c r="C9" s="65" t="s">
        <v>240</v>
      </c>
      <c r="D9" s="64" t="s">
        <v>119</v>
      </c>
      <c r="E9" s="65"/>
      <c r="F9" s="65"/>
      <c r="G9" s="82">
        <f>G16+G22+G34+G37+G41+G10</f>
        <v>6359402.5999999996</v>
      </c>
    </row>
    <row r="10" spans="2:7" ht="45" x14ac:dyDescent="0.25">
      <c r="B10" s="92">
        <v>1</v>
      </c>
      <c r="C10" s="54" t="s">
        <v>241</v>
      </c>
      <c r="D10" s="56" t="s">
        <v>120</v>
      </c>
      <c r="E10" s="57"/>
      <c r="F10" s="57"/>
      <c r="G10" s="58">
        <f>G11</f>
        <v>470629</v>
      </c>
    </row>
    <row r="11" spans="2:7" x14ac:dyDescent="0.25">
      <c r="B11" s="92">
        <v>2</v>
      </c>
      <c r="C11" s="48" t="s">
        <v>242</v>
      </c>
      <c r="D11" s="28" t="s">
        <v>120</v>
      </c>
      <c r="E11" s="29" t="s">
        <v>231</v>
      </c>
      <c r="F11" s="29"/>
      <c r="G11" s="30">
        <f>G12</f>
        <v>470629</v>
      </c>
    </row>
    <row r="12" spans="2:7" x14ac:dyDescent="0.25">
      <c r="B12" s="92">
        <v>3</v>
      </c>
      <c r="C12" s="49" t="s">
        <v>243</v>
      </c>
      <c r="D12" s="28" t="s">
        <v>120</v>
      </c>
      <c r="E12" s="29" t="s">
        <v>233</v>
      </c>
      <c r="F12" s="29"/>
      <c r="G12" s="30">
        <f>G13</f>
        <v>470629</v>
      </c>
    </row>
    <row r="13" spans="2:7" ht="30" x14ac:dyDescent="0.25">
      <c r="B13" s="92">
        <v>4</v>
      </c>
      <c r="C13" s="49" t="s">
        <v>244</v>
      </c>
      <c r="D13" s="28" t="s">
        <v>120</v>
      </c>
      <c r="E13" s="29" t="s">
        <v>245</v>
      </c>
      <c r="F13" s="29"/>
      <c r="G13" s="30">
        <f>G14+G15</f>
        <v>470629</v>
      </c>
    </row>
    <row r="14" spans="2:7" ht="30" x14ac:dyDescent="0.25">
      <c r="B14" s="92">
        <v>5</v>
      </c>
      <c r="C14" s="18" t="s">
        <v>236</v>
      </c>
      <c r="D14" s="28" t="s">
        <v>120</v>
      </c>
      <c r="E14" s="29" t="s">
        <v>246</v>
      </c>
      <c r="F14" s="29" t="s">
        <v>237</v>
      </c>
      <c r="G14" s="30">
        <v>470629</v>
      </c>
    </row>
    <row r="15" spans="2:7" ht="30" x14ac:dyDescent="0.25">
      <c r="B15" s="92">
        <v>6</v>
      </c>
      <c r="C15" s="18" t="s">
        <v>238</v>
      </c>
      <c r="D15" s="28" t="s">
        <v>120</v>
      </c>
      <c r="E15" s="29" t="s">
        <v>246</v>
      </c>
      <c r="F15" s="29" t="s">
        <v>239</v>
      </c>
      <c r="G15" s="30">
        <v>0</v>
      </c>
    </row>
    <row r="16" spans="2:7" ht="42.75" customHeight="1" x14ac:dyDescent="0.25">
      <c r="B16" s="92">
        <v>7</v>
      </c>
      <c r="C16" s="55" t="s">
        <v>230</v>
      </c>
      <c r="D16" s="56" t="s">
        <v>121</v>
      </c>
      <c r="E16" s="57"/>
      <c r="F16" s="57"/>
      <c r="G16" s="58">
        <f>G17</f>
        <v>355141</v>
      </c>
    </row>
    <row r="17" spans="2:7" x14ac:dyDescent="0.25">
      <c r="B17" s="92">
        <v>8</v>
      </c>
      <c r="C17" s="18" t="s">
        <v>232</v>
      </c>
      <c r="D17" s="28" t="s">
        <v>121</v>
      </c>
      <c r="E17" s="29" t="s">
        <v>231</v>
      </c>
      <c r="F17" s="29"/>
      <c r="G17" s="30">
        <f>G18</f>
        <v>355141</v>
      </c>
    </row>
    <row r="18" spans="2:7" x14ac:dyDescent="0.25">
      <c r="B18" s="92">
        <v>9</v>
      </c>
      <c r="C18" s="18" t="s">
        <v>234</v>
      </c>
      <c r="D18" s="28" t="s">
        <v>121</v>
      </c>
      <c r="E18" s="29" t="s">
        <v>233</v>
      </c>
      <c r="F18" s="29"/>
      <c r="G18" s="30">
        <f>G19</f>
        <v>355141</v>
      </c>
    </row>
    <row r="19" spans="2:7" ht="30" x14ac:dyDescent="0.25">
      <c r="B19" s="92">
        <v>10</v>
      </c>
      <c r="C19" s="18" t="s">
        <v>235</v>
      </c>
      <c r="D19" s="28" t="s">
        <v>121</v>
      </c>
      <c r="E19" s="29" t="s">
        <v>361</v>
      </c>
      <c r="F19" s="29"/>
      <c r="G19" s="30">
        <f>G20+G21</f>
        <v>355141</v>
      </c>
    </row>
    <row r="20" spans="2:7" ht="30" x14ac:dyDescent="0.25">
      <c r="B20" s="92">
        <v>11</v>
      </c>
      <c r="C20" s="18" t="s">
        <v>236</v>
      </c>
      <c r="D20" s="28" t="s">
        <v>121</v>
      </c>
      <c r="E20" s="29" t="s">
        <v>361</v>
      </c>
      <c r="F20" s="29" t="s">
        <v>237</v>
      </c>
      <c r="G20" s="30">
        <v>352141</v>
      </c>
    </row>
    <row r="21" spans="2:7" ht="29.25" customHeight="1" x14ac:dyDescent="0.25">
      <c r="B21" s="92">
        <v>12</v>
      </c>
      <c r="C21" s="18" t="s">
        <v>238</v>
      </c>
      <c r="D21" s="28" t="s">
        <v>121</v>
      </c>
      <c r="E21" s="29" t="s">
        <v>361</v>
      </c>
      <c r="F21" s="29" t="s">
        <v>239</v>
      </c>
      <c r="G21" s="30">
        <v>3000</v>
      </c>
    </row>
    <row r="22" spans="2:7" ht="60" customHeight="1" x14ac:dyDescent="0.25">
      <c r="B22" s="92">
        <v>13</v>
      </c>
      <c r="C22" s="54" t="s">
        <v>247</v>
      </c>
      <c r="D22" s="56" t="s">
        <v>122</v>
      </c>
      <c r="E22" s="57"/>
      <c r="F22" s="57"/>
      <c r="G22" s="58">
        <f>G23+G26</f>
        <v>4013158</v>
      </c>
    </row>
    <row r="23" spans="2:7" ht="45" x14ac:dyDescent="0.25">
      <c r="B23" s="92">
        <v>14</v>
      </c>
      <c r="C23" s="49" t="s">
        <v>248</v>
      </c>
      <c r="D23" s="28" t="s">
        <v>122</v>
      </c>
      <c r="E23" s="29" t="s">
        <v>249</v>
      </c>
      <c r="F23" s="29"/>
      <c r="G23" s="30">
        <f>G24</f>
        <v>30000</v>
      </c>
    </row>
    <row r="24" spans="2:7" ht="47.25" customHeight="1" x14ac:dyDescent="0.25">
      <c r="B24" s="92">
        <v>15</v>
      </c>
      <c r="C24" s="49" t="s">
        <v>392</v>
      </c>
      <c r="D24" s="28" t="s">
        <v>122</v>
      </c>
      <c r="E24" s="29" t="s">
        <v>250</v>
      </c>
      <c r="F24" s="29"/>
      <c r="G24" s="30">
        <f>G25</f>
        <v>30000</v>
      </c>
    </row>
    <row r="25" spans="2:7" x14ac:dyDescent="0.25">
      <c r="B25" s="92">
        <v>16</v>
      </c>
      <c r="C25" s="50" t="s">
        <v>251</v>
      </c>
      <c r="D25" s="51" t="s">
        <v>122</v>
      </c>
      <c r="E25" s="52" t="s">
        <v>363</v>
      </c>
      <c r="F25" s="52" t="s">
        <v>239</v>
      </c>
      <c r="G25" s="53">
        <v>30000</v>
      </c>
    </row>
    <row r="26" spans="2:7" ht="30" x14ac:dyDescent="0.25">
      <c r="B26" s="92">
        <v>17</v>
      </c>
      <c r="C26" s="49" t="s">
        <v>253</v>
      </c>
      <c r="D26" s="28" t="s">
        <v>122</v>
      </c>
      <c r="E26" s="29" t="s">
        <v>254</v>
      </c>
      <c r="F26" s="29"/>
      <c r="G26" s="30">
        <f>G27</f>
        <v>3983158</v>
      </c>
    </row>
    <row r="27" spans="2:7" ht="17.25" customHeight="1" x14ac:dyDescent="0.25">
      <c r="B27" s="92">
        <v>18</v>
      </c>
      <c r="C27" s="49" t="s">
        <v>255</v>
      </c>
      <c r="D27" s="28" t="s">
        <v>122</v>
      </c>
      <c r="E27" s="29" t="s">
        <v>256</v>
      </c>
      <c r="F27" s="29"/>
      <c r="G27" s="30">
        <f>G28+G32+G33</f>
        <v>3983158</v>
      </c>
    </row>
    <row r="28" spans="2:7" ht="60" x14ac:dyDescent="0.25">
      <c r="B28" s="92">
        <v>19</v>
      </c>
      <c r="C28" s="49" t="s">
        <v>257</v>
      </c>
      <c r="D28" s="28" t="s">
        <v>122</v>
      </c>
      <c r="E28" s="29" t="s">
        <v>258</v>
      </c>
      <c r="F28" s="29"/>
      <c r="G28" s="30">
        <f>G29+G30+G31</f>
        <v>3780477</v>
      </c>
    </row>
    <row r="29" spans="2:7" ht="30" x14ac:dyDescent="0.25">
      <c r="B29" s="92">
        <v>20</v>
      </c>
      <c r="C29" s="49" t="s">
        <v>259</v>
      </c>
      <c r="D29" s="28" t="s">
        <v>122</v>
      </c>
      <c r="E29" s="29" t="s">
        <v>258</v>
      </c>
      <c r="F29" s="29" t="s">
        <v>237</v>
      </c>
      <c r="G29" s="30">
        <v>1615667</v>
      </c>
    </row>
    <row r="30" spans="2:7" ht="19.5" customHeight="1" x14ac:dyDescent="0.25">
      <c r="B30" s="92">
        <v>21</v>
      </c>
      <c r="C30" s="49" t="s">
        <v>260</v>
      </c>
      <c r="D30" s="28" t="s">
        <v>122</v>
      </c>
      <c r="E30" s="29" t="s">
        <v>258</v>
      </c>
      <c r="F30" s="29" t="s">
        <v>261</v>
      </c>
      <c r="G30" s="30">
        <v>471310</v>
      </c>
    </row>
    <row r="31" spans="2:7" ht="31.5" customHeight="1" x14ac:dyDescent="0.25">
      <c r="B31" s="92">
        <v>22</v>
      </c>
      <c r="C31" s="18" t="s">
        <v>238</v>
      </c>
      <c r="D31" s="28" t="s">
        <v>122</v>
      </c>
      <c r="E31" s="29" t="s">
        <v>258</v>
      </c>
      <c r="F31" s="29" t="s">
        <v>239</v>
      </c>
      <c r="G31" s="30">
        <v>1693500</v>
      </c>
    </row>
    <row r="32" spans="2:7" ht="16.5" customHeight="1" x14ac:dyDescent="0.25">
      <c r="B32" s="92">
        <v>23</v>
      </c>
      <c r="C32" s="18" t="s">
        <v>263</v>
      </c>
      <c r="D32" s="28" t="s">
        <v>122</v>
      </c>
      <c r="E32" s="29" t="s">
        <v>352</v>
      </c>
      <c r="F32" s="29" t="s">
        <v>262</v>
      </c>
      <c r="G32" s="53">
        <v>145581</v>
      </c>
    </row>
    <row r="33" spans="2:7" ht="16.5" customHeight="1" x14ac:dyDescent="0.25">
      <c r="B33" s="92">
        <v>24</v>
      </c>
      <c r="C33" s="18" t="s">
        <v>351</v>
      </c>
      <c r="D33" s="28" t="s">
        <v>122</v>
      </c>
      <c r="E33" s="29" t="s">
        <v>386</v>
      </c>
      <c r="F33" s="29" t="s">
        <v>262</v>
      </c>
      <c r="G33" s="53">
        <v>57100</v>
      </c>
    </row>
    <row r="34" spans="2:7" ht="13.5" customHeight="1" x14ac:dyDescent="0.25">
      <c r="B34" s="92">
        <v>25</v>
      </c>
      <c r="C34" s="55" t="s">
        <v>217</v>
      </c>
      <c r="D34" s="56" t="s">
        <v>216</v>
      </c>
      <c r="E34" s="57"/>
      <c r="F34" s="57"/>
      <c r="G34" s="58">
        <f>G35</f>
        <v>220000</v>
      </c>
    </row>
    <row r="35" spans="2:7" ht="26.25" customHeight="1" x14ac:dyDescent="0.25">
      <c r="B35" s="92">
        <v>26</v>
      </c>
      <c r="C35" s="49" t="s">
        <v>253</v>
      </c>
      <c r="D35" s="28" t="s">
        <v>216</v>
      </c>
      <c r="E35" s="29" t="s">
        <v>256</v>
      </c>
      <c r="F35" s="29"/>
      <c r="G35" s="30">
        <f>G36</f>
        <v>220000</v>
      </c>
    </row>
    <row r="36" spans="2:7" ht="26.25" customHeight="1" x14ac:dyDescent="0.25">
      <c r="B36" s="92">
        <v>27</v>
      </c>
      <c r="C36" s="18" t="s">
        <v>238</v>
      </c>
      <c r="D36" s="28" t="s">
        <v>216</v>
      </c>
      <c r="E36" s="29" t="s">
        <v>256</v>
      </c>
      <c r="F36" s="29" t="s">
        <v>239</v>
      </c>
      <c r="G36" s="30">
        <v>220000</v>
      </c>
    </row>
    <row r="37" spans="2:7" ht="14.25" customHeight="1" x14ac:dyDescent="0.25">
      <c r="B37" s="92">
        <v>28</v>
      </c>
      <c r="C37" s="59" t="s">
        <v>264</v>
      </c>
      <c r="D37" s="56" t="s">
        <v>123</v>
      </c>
      <c r="E37" s="57"/>
      <c r="F37" s="57"/>
      <c r="G37" s="58">
        <f>G38</f>
        <v>15000</v>
      </c>
    </row>
    <row r="38" spans="2:7" ht="27.75" customHeight="1" x14ac:dyDescent="0.25">
      <c r="B38" s="92">
        <v>29</v>
      </c>
      <c r="C38" s="49" t="s">
        <v>265</v>
      </c>
      <c r="D38" s="28" t="s">
        <v>123</v>
      </c>
      <c r="E38" s="29" t="s">
        <v>256</v>
      </c>
      <c r="F38" s="29"/>
      <c r="G38" s="30">
        <f>G39</f>
        <v>15000</v>
      </c>
    </row>
    <row r="39" spans="2:7" ht="27.75" customHeight="1" x14ac:dyDescent="0.25">
      <c r="B39" s="92">
        <v>30</v>
      </c>
      <c r="C39" s="49" t="s">
        <v>268</v>
      </c>
      <c r="D39" s="28" t="s">
        <v>123</v>
      </c>
      <c r="E39" s="29" t="s">
        <v>365</v>
      </c>
      <c r="F39" s="29"/>
      <c r="G39" s="30">
        <f>G40</f>
        <v>15000</v>
      </c>
    </row>
    <row r="40" spans="2:7" ht="16.5" customHeight="1" x14ac:dyDescent="0.25">
      <c r="B40" s="92">
        <v>31</v>
      </c>
      <c r="C40" s="49" t="s">
        <v>101</v>
      </c>
      <c r="D40" s="28" t="s">
        <v>123</v>
      </c>
      <c r="E40" s="29" t="s">
        <v>365</v>
      </c>
      <c r="F40" s="29" t="s">
        <v>269</v>
      </c>
      <c r="G40" s="30">
        <v>15000</v>
      </c>
    </row>
    <row r="41" spans="2:7" ht="16.5" customHeight="1" x14ac:dyDescent="0.25">
      <c r="B41" s="92">
        <v>32</v>
      </c>
      <c r="C41" s="59" t="s">
        <v>266</v>
      </c>
      <c r="D41" s="56" t="s">
        <v>124</v>
      </c>
      <c r="E41" s="57"/>
      <c r="F41" s="57"/>
      <c r="G41" s="58">
        <f>G42+G47</f>
        <v>1285474.6000000001</v>
      </c>
    </row>
    <row r="42" spans="2:7" ht="31.5" customHeight="1" x14ac:dyDescent="0.25">
      <c r="B42" s="92">
        <v>33</v>
      </c>
      <c r="C42" s="80" t="s">
        <v>311</v>
      </c>
      <c r="D42" s="77" t="s">
        <v>124</v>
      </c>
      <c r="E42" s="78" t="s">
        <v>312</v>
      </c>
      <c r="F42" s="78"/>
      <c r="G42" s="79">
        <f>G43</f>
        <v>1276960</v>
      </c>
    </row>
    <row r="43" spans="2:7" ht="29.25" customHeight="1" x14ac:dyDescent="0.25">
      <c r="B43" s="92">
        <v>34</v>
      </c>
      <c r="C43" s="80" t="s">
        <v>313</v>
      </c>
      <c r="D43" s="77" t="s">
        <v>124</v>
      </c>
      <c r="E43" s="78" t="s">
        <v>314</v>
      </c>
      <c r="F43" s="78"/>
      <c r="G43" s="79">
        <f>G44</f>
        <v>1276960</v>
      </c>
    </row>
    <row r="44" spans="2:7" ht="28.5" customHeight="1" x14ac:dyDescent="0.25">
      <c r="B44" s="92">
        <v>35</v>
      </c>
      <c r="C44" s="80" t="s">
        <v>315</v>
      </c>
      <c r="D44" s="77" t="s">
        <v>124</v>
      </c>
      <c r="E44" s="78" t="s">
        <v>367</v>
      </c>
      <c r="F44" s="78"/>
      <c r="G44" s="79">
        <f>G45+G46</f>
        <v>1276960</v>
      </c>
    </row>
    <row r="45" spans="2:7" ht="19.5" customHeight="1" x14ac:dyDescent="0.25">
      <c r="B45" s="92">
        <v>36</v>
      </c>
      <c r="C45" s="49" t="s">
        <v>260</v>
      </c>
      <c r="D45" s="77" t="s">
        <v>124</v>
      </c>
      <c r="E45" s="78" t="s">
        <v>367</v>
      </c>
      <c r="F45" s="78" t="s">
        <v>261</v>
      </c>
      <c r="G45" s="79">
        <v>1275960</v>
      </c>
    </row>
    <row r="46" spans="2:7" ht="30" customHeight="1" x14ac:dyDescent="0.25">
      <c r="B46" s="92">
        <v>37</v>
      </c>
      <c r="C46" s="18" t="s">
        <v>238</v>
      </c>
      <c r="D46" s="77" t="s">
        <v>124</v>
      </c>
      <c r="E46" s="78" t="s">
        <v>367</v>
      </c>
      <c r="F46" s="78" t="s">
        <v>239</v>
      </c>
      <c r="G46" s="79">
        <v>1000</v>
      </c>
    </row>
    <row r="47" spans="2:7" ht="60" customHeight="1" x14ac:dyDescent="0.25">
      <c r="B47" s="92">
        <v>38</v>
      </c>
      <c r="C47" s="60" t="s">
        <v>267</v>
      </c>
      <c r="D47" s="28" t="s">
        <v>124</v>
      </c>
      <c r="E47" s="29" t="s">
        <v>368</v>
      </c>
      <c r="F47" s="29"/>
      <c r="G47" s="30">
        <f>G48+G49</f>
        <v>8514.6</v>
      </c>
    </row>
    <row r="48" spans="2:7" ht="20.25" customHeight="1" x14ac:dyDescent="0.25">
      <c r="B48" s="92">
        <v>39</v>
      </c>
      <c r="C48" s="49" t="s">
        <v>260</v>
      </c>
      <c r="D48" s="28" t="s">
        <v>124</v>
      </c>
      <c r="E48" s="29" t="s">
        <v>368</v>
      </c>
      <c r="F48" s="29" t="s">
        <v>261</v>
      </c>
      <c r="G48" s="30">
        <v>7514.6</v>
      </c>
    </row>
    <row r="49" spans="2:7" ht="27.75" customHeight="1" x14ac:dyDescent="0.25">
      <c r="B49" s="92">
        <v>40</v>
      </c>
      <c r="C49" s="18" t="s">
        <v>238</v>
      </c>
      <c r="D49" s="28" t="s">
        <v>124</v>
      </c>
      <c r="E49" s="29" t="s">
        <v>368</v>
      </c>
      <c r="F49" s="29" t="s">
        <v>239</v>
      </c>
      <c r="G49" s="30">
        <v>1000</v>
      </c>
    </row>
    <row r="50" spans="2:7" ht="20.25" customHeight="1" x14ac:dyDescent="0.25">
      <c r="B50" s="92">
        <v>41</v>
      </c>
      <c r="C50" s="20" t="s">
        <v>270</v>
      </c>
      <c r="D50" s="61" t="s">
        <v>125</v>
      </c>
      <c r="E50" s="62"/>
      <c r="F50" s="62"/>
      <c r="G50" s="63">
        <f>G51</f>
        <v>257492.13</v>
      </c>
    </row>
    <row r="51" spans="2:7" ht="27" customHeight="1" x14ac:dyDescent="0.25">
      <c r="B51" s="92">
        <v>42</v>
      </c>
      <c r="C51" s="18" t="s">
        <v>271</v>
      </c>
      <c r="D51" s="28" t="s">
        <v>126</v>
      </c>
      <c r="E51" s="29" t="s">
        <v>256</v>
      </c>
      <c r="F51" s="29"/>
      <c r="G51" s="30">
        <f>G52</f>
        <v>257492.13</v>
      </c>
    </row>
    <row r="52" spans="2:7" ht="57" customHeight="1" x14ac:dyDescent="0.25">
      <c r="B52" s="92">
        <v>43</v>
      </c>
      <c r="C52" s="18" t="s">
        <v>272</v>
      </c>
      <c r="D52" s="28" t="s">
        <v>126</v>
      </c>
      <c r="E52" s="29" t="s">
        <v>369</v>
      </c>
      <c r="F52" s="29"/>
      <c r="G52" s="30">
        <f>G53+G54</f>
        <v>257492.13</v>
      </c>
    </row>
    <row r="53" spans="2:7" ht="15" customHeight="1" x14ac:dyDescent="0.25">
      <c r="B53" s="92">
        <v>44</v>
      </c>
      <c r="C53" s="49" t="s">
        <v>260</v>
      </c>
      <c r="D53" s="28" t="s">
        <v>126</v>
      </c>
      <c r="E53" s="29" t="s">
        <v>369</v>
      </c>
      <c r="F53" s="29" t="s">
        <v>261</v>
      </c>
      <c r="G53" s="30">
        <v>234300</v>
      </c>
    </row>
    <row r="54" spans="2:7" ht="29.25" customHeight="1" x14ac:dyDescent="0.25">
      <c r="B54" s="92">
        <v>45</v>
      </c>
      <c r="C54" s="18" t="s">
        <v>238</v>
      </c>
      <c r="D54" s="28" t="s">
        <v>126</v>
      </c>
      <c r="E54" s="29" t="s">
        <v>369</v>
      </c>
      <c r="F54" s="29" t="s">
        <v>239</v>
      </c>
      <c r="G54" s="30">
        <v>23192.13</v>
      </c>
    </row>
    <row r="55" spans="2:7" ht="29.25" customHeight="1" x14ac:dyDescent="0.25">
      <c r="B55" s="92">
        <v>46</v>
      </c>
      <c r="C55" s="20" t="s">
        <v>273</v>
      </c>
      <c r="D55" s="61" t="s">
        <v>127</v>
      </c>
      <c r="E55" s="62"/>
      <c r="F55" s="62"/>
      <c r="G55" s="63">
        <f>G56+G63</f>
        <v>34000</v>
      </c>
    </row>
    <row r="56" spans="2:7" ht="29.25" customHeight="1" x14ac:dyDescent="0.25">
      <c r="B56" s="92">
        <v>47</v>
      </c>
      <c r="C56" s="66" t="s">
        <v>274</v>
      </c>
      <c r="D56" s="56" t="s">
        <v>128</v>
      </c>
      <c r="E56" s="57"/>
      <c r="F56" s="57"/>
      <c r="G56" s="58">
        <f>G57</f>
        <v>4000</v>
      </c>
    </row>
    <row r="57" spans="2:7" ht="42.75" customHeight="1" x14ac:dyDescent="0.25">
      <c r="B57" s="92">
        <v>48</v>
      </c>
      <c r="C57" s="49" t="s">
        <v>248</v>
      </c>
      <c r="D57" s="28" t="s">
        <v>128</v>
      </c>
      <c r="E57" s="29" t="s">
        <v>249</v>
      </c>
      <c r="F57" s="29"/>
      <c r="G57" s="30">
        <f>G58</f>
        <v>4000</v>
      </c>
    </row>
    <row r="58" spans="2:7" ht="29.25" customHeight="1" x14ac:dyDescent="0.25">
      <c r="B58" s="92">
        <v>49</v>
      </c>
      <c r="C58" s="18" t="s">
        <v>275</v>
      </c>
      <c r="D58" s="28" t="s">
        <v>128</v>
      </c>
      <c r="E58" s="29" t="s">
        <v>328</v>
      </c>
      <c r="F58" s="29"/>
      <c r="G58" s="30">
        <f>G59+G61</f>
        <v>4000</v>
      </c>
    </row>
    <row r="59" spans="2:7" ht="56.25" customHeight="1" x14ac:dyDescent="0.25">
      <c r="B59" s="92">
        <v>50</v>
      </c>
      <c r="C59" s="50" t="s">
        <v>393</v>
      </c>
      <c r="D59" s="28" t="s">
        <v>128</v>
      </c>
      <c r="E59" s="29" t="s">
        <v>371</v>
      </c>
      <c r="F59" s="29"/>
      <c r="G59" s="30">
        <f>G60</f>
        <v>3000</v>
      </c>
    </row>
    <row r="60" spans="2:7" ht="28.5" customHeight="1" x14ac:dyDescent="0.25">
      <c r="B60" s="92">
        <v>51</v>
      </c>
      <c r="C60" s="18" t="s">
        <v>238</v>
      </c>
      <c r="D60" s="28" t="s">
        <v>128</v>
      </c>
      <c r="E60" s="29" t="s">
        <v>371</v>
      </c>
      <c r="F60" s="29" t="s">
        <v>239</v>
      </c>
      <c r="G60" s="30">
        <v>3000</v>
      </c>
    </row>
    <row r="61" spans="2:7" ht="28.5" customHeight="1" x14ac:dyDescent="0.25">
      <c r="B61" s="92">
        <v>52</v>
      </c>
      <c r="C61" s="18" t="s">
        <v>276</v>
      </c>
      <c r="D61" s="28" t="s">
        <v>128</v>
      </c>
      <c r="E61" s="29" t="s">
        <v>370</v>
      </c>
      <c r="F61" s="29"/>
      <c r="G61" s="30">
        <f>G62</f>
        <v>1000</v>
      </c>
    </row>
    <row r="62" spans="2:7" ht="28.5" customHeight="1" x14ac:dyDescent="0.25">
      <c r="B62" s="92">
        <v>53</v>
      </c>
      <c r="C62" s="18" t="s">
        <v>238</v>
      </c>
      <c r="D62" s="28" t="s">
        <v>128</v>
      </c>
      <c r="E62" s="29" t="s">
        <v>370</v>
      </c>
      <c r="F62" s="29" t="s">
        <v>239</v>
      </c>
      <c r="G62" s="30">
        <v>1000</v>
      </c>
    </row>
    <row r="63" spans="2:7" ht="14.25" customHeight="1" x14ac:dyDescent="0.25">
      <c r="B63" s="92">
        <v>54</v>
      </c>
      <c r="C63" s="55" t="s">
        <v>107</v>
      </c>
      <c r="D63" s="56" t="s">
        <v>129</v>
      </c>
      <c r="E63" s="57"/>
      <c r="F63" s="57"/>
      <c r="G63" s="58">
        <f>G64</f>
        <v>30000</v>
      </c>
    </row>
    <row r="64" spans="2:7" ht="46.5" customHeight="1" x14ac:dyDescent="0.25">
      <c r="B64" s="92">
        <v>55</v>
      </c>
      <c r="C64" s="49" t="s">
        <v>248</v>
      </c>
      <c r="D64" s="28" t="s">
        <v>129</v>
      </c>
      <c r="E64" s="29" t="s">
        <v>249</v>
      </c>
      <c r="F64" s="29"/>
      <c r="G64" s="30">
        <f>G65</f>
        <v>30000</v>
      </c>
    </row>
    <row r="65" spans="2:7" ht="21.75" customHeight="1" x14ac:dyDescent="0.25">
      <c r="B65" s="92">
        <v>56</v>
      </c>
      <c r="C65" s="18" t="s">
        <v>277</v>
      </c>
      <c r="D65" s="28" t="s">
        <v>129</v>
      </c>
      <c r="E65" s="29" t="s">
        <v>328</v>
      </c>
      <c r="F65" s="29"/>
      <c r="G65" s="30">
        <f>G66+G68</f>
        <v>30000</v>
      </c>
    </row>
    <row r="66" spans="2:7" ht="18.75" customHeight="1" x14ac:dyDescent="0.25">
      <c r="B66" s="92">
        <v>57</v>
      </c>
      <c r="C66" s="18" t="s">
        <v>107</v>
      </c>
      <c r="D66" s="28" t="s">
        <v>129</v>
      </c>
      <c r="E66" s="29" t="s">
        <v>329</v>
      </c>
      <c r="F66" s="29"/>
      <c r="G66" s="30">
        <f>G67</f>
        <v>25000</v>
      </c>
    </row>
    <row r="67" spans="2:7" ht="27.75" customHeight="1" x14ac:dyDescent="0.25">
      <c r="B67" s="92">
        <v>58</v>
      </c>
      <c r="C67" s="18" t="s">
        <v>238</v>
      </c>
      <c r="D67" s="28" t="s">
        <v>129</v>
      </c>
      <c r="E67" s="29" t="s">
        <v>329</v>
      </c>
      <c r="F67" s="29" t="s">
        <v>239</v>
      </c>
      <c r="G67" s="30">
        <v>25000</v>
      </c>
    </row>
    <row r="68" spans="2:7" ht="19.5" customHeight="1" x14ac:dyDescent="0.25">
      <c r="B68" s="92">
        <v>59</v>
      </c>
      <c r="C68" s="18" t="s">
        <v>278</v>
      </c>
      <c r="D68" s="28" t="s">
        <v>129</v>
      </c>
      <c r="E68" s="29" t="s">
        <v>372</v>
      </c>
      <c r="F68" s="29"/>
      <c r="G68" s="30">
        <f>G69</f>
        <v>5000</v>
      </c>
    </row>
    <row r="69" spans="2:7" ht="28.5" customHeight="1" x14ac:dyDescent="0.25">
      <c r="B69" s="92">
        <v>60</v>
      </c>
      <c r="C69" s="18" t="s">
        <v>238</v>
      </c>
      <c r="D69" s="28" t="s">
        <v>129</v>
      </c>
      <c r="E69" s="29" t="s">
        <v>372</v>
      </c>
      <c r="F69" s="29" t="s">
        <v>239</v>
      </c>
      <c r="G69" s="30">
        <v>5000</v>
      </c>
    </row>
    <row r="70" spans="2:7" ht="23.25" customHeight="1" x14ac:dyDescent="0.25">
      <c r="B70" s="92">
        <v>61</v>
      </c>
      <c r="C70" s="20" t="s">
        <v>279</v>
      </c>
      <c r="D70" s="61" t="s">
        <v>221</v>
      </c>
      <c r="E70" s="62"/>
      <c r="F70" s="62"/>
      <c r="G70" s="63">
        <f>G71</f>
        <v>347500</v>
      </c>
    </row>
    <row r="71" spans="2:7" ht="45.75" customHeight="1" x14ac:dyDescent="0.25">
      <c r="B71" s="92">
        <v>62</v>
      </c>
      <c r="C71" s="49" t="s">
        <v>248</v>
      </c>
      <c r="D71" s="28" t="s">
        <v>221</v>
      </c>
      <c r="E71" s="29" t="s">
        <v>249</v>
      </c>
      <c r="F71" s="29"/>
      <c r="G71" s="30">
        <f>G72</f>
        <v>347500</v>
      </c>
    </row>
    <row r="72" spans="2:7" ht="18" customHeight="1" x14ac:dyDescent="0.25">
      <c r="B72" s="92">
        <v>63</v>
      </c>
      <c r="C72" s="18" t="s">
        <v>281</v>
      </c>
      <c r="D72" s="28" t="s">
        <v>221</v>
      </c>
      <c r="E72" s="29" t="s">
        <v>328</v>
      </c>
      <c r="F72" s="29"/>
      <c r="G72" s="30">
        <f>G73+G75+G77+G79</f>
        <v>347500</v>
      </c>
    </row>
    <row r="73" spans="2:7" ht="18" customHeight="1" x14ac:dyDescent="0.25">
      <c r="B73" s="92">
        <v>64</v>
      </c>
      <c r="C73" s="18" t="s">
        <v>282</v>
      </c>
      <c r="D73" s="28" t="s">
        <v>221</v>
      </c>
      <c r="E73" s="29" t="s">
        <v>391</v>
      </c>
      <c r="F73" s="29"/>
      <c r="G73" s="30">
        <f>G74</f>
        <v>296500</v>
      </c>
    </row>
    <row r="74" spans="2:7" ht="30" customHeight="1" x14ac:dyDescent="0.25">
      <c r="B74" s="92">
        <v>65</v>
      </c>
      <c r="C74" s="18" t="s">
        <v>238</v>
      </c>
      <c r="D74" s="28" t="s">
        <v>221</v>
      </c>
      <c r="E74" s="29" t="s">
        <v>391</v>
      </c>
      <c r="F74" s="29" t="s">
        <v>239</v>
      </c>
      <c r="G74" s="30">
        <v>296500</v>
      </c>
    </row>
    <row r="75" spans="2:7" ht="18" customHeight="1" x14ac:dyDescent="0.25">
      <c r="B75" s="92">
        <v>66</v>
      </c>
      <c r="C75" s="18" t="s">
        <v>283</v>
      </c>
      <c r="D75" s="28" t="s">
        <v>221</v>
      </c>
      <c r="E75" s="29" t="s">
        <v>374</v>
      </c>
      <c r="F75" s="29"/>
      <c r="G75" s="30">
        <f>G76</f>
        <v>1000</v>
      </c>
    </row>
    <row r="76" spans="2:7" ht="27" customHeight="1" x14ac:dyDescent="0.25">
      <c r="B76" s="92">
        <v>67</v>
      </c>
      <c r="C76" s="18" t="s">
        <v>238</v>
      </c>
      <c r="D76" s="28" t="s">
        <v>221</v>
      </c>
      <c r="E76" s="29" t="s">
        <v>374</v>
      </c>
      <c r="F76" s="29" t="s">
        <v>239</v>
      </c>
      <c r="G76" s="30">
        <v>1000</v>
      </c>
    </row>
    <row r="77" spans="2:7" ht="18" customHeight="1" x14ac:dyDescent="0.25">
      <c r="B77" s="92">
        <v>68</v>
      </c>
      <c r="C77" s="18" t="s">
        <v>284</v>
      </c>
      <c r="D77" s="28" t="s">
        <v>221</v>
      </c>
      <c r="E77" s="29" t="s">
        <v>373</v>
      </c>
      <c r="F77" s="29"/>
      <c r="G77" s="30">
        <f>G78</f>
        <v>50000</v>
      </c>
    </row>
    <row r="78" spans="2:7" ht="28.5" customHeight="1" x14ac:dyDescent="0.25">
      <c r="B78" s="92">
        <v>69</v>
      </c>
      <c r="C78" s="18" t="s">
        <v>238</v>
      </c>
      <c r="D78" s="28" t="s">
        <v>221</v>
      </c>
      <c r="E78" s="29" t="s">
        <v>373</v>
      </c>
      <c r="F78" s="29" t="s">
        <v>239</v>
      </c>
      <c r="G78" s="30">
        <v>50000</v>
      </c>
    </row>
    <row r="79" spans="2:7" ht="18" customHeight="1" x14ac:dyDescent="0.25">
      <c r="B79" s="92">
        <v>70</v>
      </c>
      <c r="C79" s="18" t="s">
        <v>278</v>
      </c>
      <c r="D79" s="28" t="s">
        <v>221</v>
      </c>
      <c r="E79" s="29" t="s">
        <v>372</v>
      </c>
      <c r="F79" s="29"/>
      <c r="G79" s="30">
        <f>G80</f>
        <v>0</v>
      </c>
    </row>
    <row r="80" spans="2:7" ht="30.75" customHeight="1" x14ac:dyDescent="0.25">
      <c r="B80" s="92">
        <v>71</v>
      </c>
      <c r="C80" s="18" t="s">
        <v>238</v>
      </c>
      <c r="D80" s="28" t="s">
        <v>221</v>
      </c>
      <c r="E80" s="29" t="s">
        <v>372</v>
      </c>
      <c r="F80" s="29" t="s">
        <v>239</v>
      </c>
      <c r="G80" s="30">
        <v>0</v>
      </c>
    </row>
    <row r="81" spans="2:7" ht="18" customHeight="1" x14ac:dyDescent="0.25">
      <c r="B81" s="92">
        <v>72</v>
      </c>
      <c r="C81" s="72" t="s">
        <v>285</v>
      </c>
      <c r="D81" s="61" t="s">
        <v>130</v>
      </c>
      <c r="E81" s="62"/>
      <c r="F81" s="62"/>
      <c r="G81" s="63">
        <f>G82+G89</f>
        <v>480000</v>
      </c>
    </row>
    <row r="82" spans="2:7" ht="18" customHeight="1" x14ac:dyDescent="0.25">
      <c r="B82" s="92">
        <v>73</v>
      </c>
      <c r="C82" s="55" t="s">
        <v>111</v>
      </c>
      <c r="D82" s="56" t="s">
        <v>132</v>
      </c>
      <c r="E82" s="57"/>
      <c r="F82" s="57"/>
      <c r="G82" s="58">
        <f>G83</f>
        <v>55000</v>
      </c>
    </row>
    <row r="83" spans="2:7" ht="44.25" customHeight="1" x14ac:dyDescent="0.25">
      <c r="B83" s="92">
        <v>74</v>
      </c>
      <c r="C83" s="49" t="s">
        <v>248</v>
      </c>
      <c r="D83" s="28" t="s">
        <v>132</v>
      </c>
      <c r="E83" s="29" t="s">
        <v>249</v>
      </c>
      <c r="F83" s="29"/>
      <c r="G83" s="30">
        <f>G84</f>
        <v>55000</v>
      </c>
    </row>
    <row r="84" spans="2:7" ht="18" customHeight="1" x14ac:dyDescent="0.25">
      <c r="B84" s="92">
        <v>75</v>
      </c>
      <c r="C84" s="18" t="s">
        <v>286</v>
      </c>
      <c r="D84" s="28" t="s">
        <v>132</v>
      </c>
      <c r="E84" s="29" t="s">
        <v>328</v>
      </c>
      <c r="F84" s="29"/>
      <c r="G84" s="30">
        <f>G85+G87</f>
        <v>55000</v>
      </c>
    </row>
    <row r="85" spans="2:7" ht="18" customHeight="1" x14ac:dyDescent="0.25">
      <c r="B85" s="92">
        <v>76</v>
      </c>
      <c r="C85" s="18" t="s">
        <v>287</v>
      </c>
      <c r="D85" s="28" t="s">
        <v>132</v>
      </c>
      <c r="E85" s="29" t="s">
        <v>375</v>
      </c>
      <c r="F85" s="29"/>
      <c r="G85" s="30">
        <f>G86</f>
        <v>30000</v>
      </c>
    </row>
    <row r="86" spans="2:7" ht="31.5" customHeight="1" x14ac:dyDescent="0.25">
      <c r="B86" s="92">
        <v>77</v>
      </c>
      <c r="C86" s="18" t="s">
        <v>238</v>
      </c>
      <c r="D86" s="28" t="s">
        <v>132</v>
      </c>
      <c r="E86" s="29" t="s">
        <v>375</v>
      </c>
      <c r="F86" s="29" t="s">
        <v>239</v>
      </c>
      <c r="G86" s="30">
        <v>30000</v>
      </c>
    </row>
    <row r="87" spans="2:7" ht="21" customHeight="1" x14ac:dyDescent="0.25">
      <c r="B87" s="92">
        <v>78</v>
      </c>
      <c r="C87" s="18" t="s">
        <v>288</v>
      </c>
      <c r="D87" s="28" t="s">
        <v>132</v>
      </c>
      <c r="E87" s="29" t="s">
        <v>376</v>
      </c>
      <c r="F87" s="29"/>
      <c r="G87" s="30">
        <f>G88</f>
        <v>25000</v>
      </c>
    </row>
    <row r="88" spans="2:7" ht="30" customHeight="1" x14ac:dyDescent="0.25">
      <c r="B88" s="92">
        <v>79</v>
      </c>
      <c r="C88" s="18" t="s">
        <v>238</v>
      </c>
      <c r="D88" s="28" t="s">
        <v>132</v>
      </c>
      <c r="E88" s="29" t="s">
        <v>376</v>
      </c>
      <c r="F88" s="29" t="s">
        <v>239</v>
      </c>
      <c r="G88" s="30">
        <v>25000</v>
      </c>
    </row>
    <row r="89" spans="2:7" ht="18" customHeight="1" x14ac:dyDescent="0.25">
      <c r="B89" s="92">
        <v>80</v>
      </c>
      <c r="C89" s="55" t="s">
        <v>112</v>
      </c>
      <c r="D89" s="56" t="s">
        <v>133</v>
      </c>
      <c r="E89" s="57"/>
      <c r="F89" s="57"/>
      <c r="G89" s="58">
        <f>G90</f>
        <v>425000</v>
      </c>
    </row>
    <row r="90" spans="2:7" ht="41.25" customHeight="1" x14ac:dyDescent="0.25">
      <c r="B90" s="92">
        <v>81</v>
      </c>
      <c r="C90" s="49" t="s">
        <v>248</v>
      </c>
      <c r="D90" s="28" t="s">
        <v>133</v>
      </c>
      <c r="E90" s="29" t="s">
        <v>249</v>
      </c>
      <c r="F90" s="29"/>
      <c r="G90" s="30">
        <f>G91</f>
        <v>425000</v>
      </c>
    </row>
    <row r="91" spans="2:7" ht="18" customHeight="1" x14ac:dyDescent="0.25">
      <c r="B91" s="92">
        <v>82</v>
      </c>
      <c r="C91" s="18" t="s">
        <v>289</v>
      </c>
      <c r="D91" s="28" t="s">
        <v>133</v>
      </c>
      <c r="E91" s="29" t="s">
        <v>377</v>
      </c>
      <c r="F91" s="29"/>
      <c r="G91" s="30">
        <f>G92+G94+G96+G98</f>
        <v>425000</v>
      </c>
    </row>
    <row r="92" spans="2:7" ht="18" customHeight="1" x14ac:dyDescent="0.25">
      <c r="B92" s="92">
        <v>83</v>
      </c>
      <c r="C92" s="18" t="s">
        <v>290</v>
      </c>
      <c r="D92" s="28" t="s">
        <v>133</v>
      </c>
      <c r="E92" s="29" t="s">
        <v>378</v>
      </c>
      <c r="F92" s="29"/>
      <c r="G92" s="30">
        <f>G93</f>
        <v>300000</v>
      </c>
    </row>
    <row r="93" spans="2:7" ht="28.5" customHeight="1" x14ac:dyDescent="0.25">
      <c r="B93" s="92">
        <v>84</v>
      </c>
      <c r="C93" s="18" t="s">
        <v>238</v>
      </c>
      <c r="D93" s="28" t="s">
        <v>133</v>
      </c>
      <c r="E93" s="29" t="s">
        <v>379</v>
      </c>
      <c r="F93" s="29" t="s">
        <v>239</v>
      </c>
      <c r="G93" s="30">
        <v>300000</v>
      </c>
    </row>
    <row r="94" spans="2:7" ht="18" customHeight="1" x14ac:dyDescent="0.25">
      <c r="B94" s="92">
        <v>85</v>
      </c>
      <c r="C94" s="18" t="s">
        <v>291</v>
      </c>
      <c r="D94" s="28" t="s">
        <v>133</v>
      </c>
      <c r="E94" s="29" t="s">
        <v>379</v>
      </c>
      <c r="F94" s="29"/>
      <c r="G94" s="30">
        <f>G95</f>
        <v>15000</v>
      </c>
    </row>
    <row r="95" spans="2:7" ht="29.25" customHeight="1" x14ac:dyDescent="0.25">
      <c r="B95" s="92">
        <v>86</v>
      </c>
      <c r="C95" s="18" t="s">
        <v>238</v>
      </c>
      <c r="D95" s="28" t="s">
        <v>133</v>
      </c>
      <c r="E95" s="29" t="s">
        <v>379</v>
      </c>
      <c r="F95" s="29" t="s">
        <v>239</v>
      </c>
      <c r="G95" s="30">
        <v>15000</v>
      </c>
    </row>
    <row r="96" spans="2:7" ht="18" customHeight="1" x14ac:dyDescent="0.25">
      <c r="B96" s="92">
        <v>87</v>
      </c>
      <c r="C96" s="18" t="s">
        <v>144</v>
      </c>
      <c r="D96" s="28" t="s">
        <v>133</v>
      </c>
      <c r="E96" s="29" t="s">
        <v>380</v>
      </c>
      <c r="F96" s="29"/>
      <c r="G96" s="30">
        <f>G97</f>
        <v>10000</v>
      </c>
    </row>
    <row r="97" spans="2:7" ht="27.75" customHeight="1" x14ac:dyDescent="0.25">
      <c r="B97" s="92">
        <v>88</v>
      </c>
      <c r="C97" s="18" t="s">
        <v>238</v>
      </c>
      <c r="D97" s="28" t="s">
        <v>133</v>
      </c>
      <c r="E97" s="29" t="s">
        <v>380</v>
      </c>
      <c r="F97" s="29" t="s">
        <v>239</v>
      </c>
      <c r="G97" s="30">
        <v>10000</v>
      </c>
    </row>
    <row r="98" spans="2:7" ht="18" customHeight="1" x14ac:dyDescent="0.25">
      <c r="B98" s="92">
        <v>89</v>
      </c>
      <c r="C98" s="18" t="s">
        <v>292</v>
      </c>
      <c r="D98" s="28" t="s">
        <v>133</v>
      </c>
      <c r="E98" s="29" t="s">
        <v>381</v>
      </c>
      <c r="F98" s="29"/>
      <c r="G98" s="30">
        <f>G99</f>
        <v>100000</v>
      </c>
    </row>
    <row r="99" spans="2:7" ht="26.25" customHeight="1" x14ac:dyDescent="0.25">
      <c r="B99" s="92">
        <v>90</v>
      </c>
      <c r="C99" s="18" t="s">
        <v>238</v>
      </c>
      <c r="D99" s="28" t="s">
        <v>133</v>
      </c>
      <c r="E99" s="29" t="s">
        <v>381</v>
      </c>
      <c r="F99" s="29" t="s">
        <v>239</v>
      </c>
      <c r="G99" s="30">
        <v>100000</v>
      </c>
    </row>
    <row r="100" spans="2:7" ht="18" customHeight="1" x14ac:dyDescent="0.25">
      <c r="B100" s="92">
        <v>91</v>
      </c>
      <c r="C100" s="72" t="s">
        <v>293</v>
      </c>
      <c r="D100" s="61" t="s">
        <v>135</v>
      </c>
      <c r="E100" s="62"/>
      <c r="F100" s="62"/>
      <c r="G100" s="63">
        <f>G101</f>
        <v>4448841</v>
      </c>
    </row>
    <row r="101" spans="2:7" ht="28.5" customHeight="1" x14ac:dyDescent="0.25">
      <c r="B101" s="92">
        <v>92</v>
      </c>
      <c r="C101" s="49" t="s">
        <v>294</v>
      </c>
      <c r="D101" s="28" t="s">
        <v>135</v>
      </c>
      <c r="E101" s="29" t="s">
        <v>295</v>
      </c>
      <c r="F101" s="29"/>
      <c r="G101" s="30">
        <f>G102+G107</f>
        <v>4448841</v>
      </c>
    </row>
    <row r="102" spans="2:7" ht="18" customHeight="1" x14ac:dyDescent="0.25">
      <c r="B102" s="92">
        <v>93</v>
      </c>
      <c r="C102" s="18" t="s">
        <v>296</v>
      </c>
      <c r="D102" s="28" t="s">
        <v>135</v>
      </c>
      <c r="E102" s="29" t="s">
        <v>297</v>
      </c>
      <c r="F102" s="29"/>
      <c r="G102" s="30">
        <f>G103</f>
        <v>372361</v>
      </c>
    </row>
    <row r="103" spans="2:7" ht="30" customHeight="1" x14ac:dyDescent="0.25">
      <c r="B103" s="92">
        <v>94</v>
      </c>
      <c r="C103" s="18" t="s">
        <v>298</v>
      </c>
      <c r="D103" s="28" t="s">
        <v>135</v>
      </c>
      <c r="E103" s="29" t="s">
        <v>382</v>
      </c>
      <c r="F103" s="29"/>
      <c r="G103" s="30">
        <f>G104</f>
        <v>372361</v>
      </c>
    </row>
    <row r="104" spans="2:7" ht="18" customHeight="1" x14ac:dyDescent="0.25">
      <c r="B104" s="92">
        <v>95</v>
      </c>
      <c r="C104" s="18" t="s">
        <v>299</v>
      </c>
      <c r="D104" s="28" t="s">
        <v>135</v>
      </c>
      <c r="E104" s="29" t="s">
        <v>382</v>
      </c>
      <c r="F104" s="29" t="s">
        <v>300</v>
      </c>
      <c r="G104" s="30">
        <f>G105+G106</f>
        <v>372361</v>
      </c>
    </row>
    <row r="105" spans="2:7" ht="42" customHeight="1" x14ac:dyDescent="0.25">
      <c r="B105" s="92">
        <v>96</v>
      </c>
      <c r="C105" s="18" t="s">
        <v>316</v>
      </c>
      <c r="D105" s="28" t="s">
        <v>135</v>
      </c>
      <c r="E105" s="29" t="s">
        <v>382</v>
      </c>
      <c r="F105" s="29" t="s">
        <v>317</v>
      </c>
      <c r="G105" s="30">
        <v>360361</v>
      </c>
    </row>
    <row r="106" spans="2:7" ht="19.5" customHeight="1" x14ac:dyDescent="0.25">
      <c r="B106" s="92">
        <v>97</v>
      </c>
      <c r="C106" s="18" t="s">
        <v>318</v>
      </c>
      <c r="D106" s="28" t="s">
        <v>135</v>
      </c>
      <c r="E106" s="29" t="s">
        <v>382</v>
      </c>
      <c r="F106" s="29" t="s">
        <v>319</v>
      </c>
      <c r="G106" s="30">
        <v>12000</v>
      </c>
    </row>
    <row r="107" spans="2:7" ht="18" customHeight="1" x14ac:dyDescent="0.25">
      <c r="B107" s="92">
        <v>98</v>
      </c>
      <c r="C107" s="18" t="s">
        <v>301</v>
      </c>
      <c r="D107" s="28" t="s">
        <v>135</v>
      </c>
      <c r="E107" s="29" t="s">
        <v>302</v>
      </c>
      <c r="F107" s="29"/>
      <c r="G107" s="30">
        <f>G108</f>
        <v>4076480</v>
      </c>
    </row>
    <row r="108" spans="2:7" ht="42.75" customHeight="1" x14ac:dyDescent="0.25">
      <c r="B108" s="92">
        <v>99</v>
      </c>
      <c r="C108" s="18" t="s">
        <v>303</v>
      </c>
      <c r="D108" s="28" t="s">
        <v>135</v>
      </c>
      <c r="E108" s="29" t="s">
        <v>304</v>
      </c>
      <c r="F108" s="29"/>
      <c r="G108" s="30">
        <f>G109</f>
        <v>4076480</v>
      </c>
    </row>
    <row r="109" spans="2:7" ht="18" customHeight="1" x14ac:dyDescent="0.25">
      <c r="B109" s="92">
        <v>100</v>
      </c>
      <c r="C109" s="18" t="s">
        <v>299</v>
      </c>
      <c r="D109" s="28" t="s">
        <v>135</v>
      </c>
      <c r="E109" s="29" t="s">
        <v>304</v>
      </c>
      <c r="F109" s="29" t="s">
        <v>300</v>
      </c>
      <c r="G109" s="30">
        <f>G110+G111</f>
        <v>4076480</v>
      </c>
    </row>
    <row r="110" spans="2:7" ht="44.25" customHeight="1" x14ac:dyDescent="0.25">
      <c r="B110" s="92">
        <v>101</v>
      </c>
      <c r="C110" s="18" t="s">
        <v>316</v>
      </c>
      <c r="D110" s="28" t="s">
        <v>135</v>
      </c>
      <c r="E110" s="29" t="s">
        <v>304</v>
      </c>
      <c r="F110" s="29" t="s">
        <v>317</v>
      </c>
      <c r="G110" s="30">
        <v>4056480</v>
      </c>
    </row>
    <row r="111" spans="2:7" ht="18" customHeight="1" x14ac:dyDescent="0.25">
      <c r="B111" s="92">
        <v>102</v>
      </c>
      <c r="C111" s="18" t="s">
        <v>318</v>
      </c>
      <c r="D111" s="28" t="s">
        <v>135</v>
      </c>
      <c r="E111" s="29" t="s">
        <v>304</v>
      </c>
      <c r="F111" s="29" t="s">
        <v>319</v>
      </c>
      <c r="G111" s="30">
        <v>20000</v>
      </c>
    </row>
    <row r="112" spans="2:7" ht="18" customHeight="1" x14ac:dyDescent="0.25">
      <c r="B112" s="92">
        <v>103</v>
      </c>
      <c r="C112" s="72" t="s">
        <v>305</v>
      </c>
      <c r="D112" s="61" t="s">
        <v>227</v>
      </c>
      <c r="E112" s="62"/>
      <c r="F112" s="62"/>
      <c r="G112" s="63">
        <f>G113</f>
        <v>70854.48</v>
      </c>
    </row>
    <row r="113" spans="2:7" ht="18" customHeight="1" x14ac:dyDescent="0.25">
      <c r="B113" s="92">
        <v>104</v>
      </c>
      <c r="C113" s="18" t="s">
        <v>116</v>
      </c>
      <c r="D113" s="28" t="s">
        <v>151</v>
      </c>
      <c r="E113" s="29"/>
      <c r="F113" s="29"/>
      <c r="G113" s="30">
        <f>G114</f>
        <v>70854.48</v>
      </c>
    </row>
    <row r="114" spans="2:7" ht="27.75" customHeight="1" x14ac:dyDescent="0.25">
      <c r="B114" s="92">
        <v>105</v>
      </c>
      <c r="C114" s="18" t="s">
        <v>271</v>
      </c>
      <c r="D114" s="28" t="s">
        <v>151</v>
      </c>
      <c r="E114" s="29" t="s">
        <v>256</v>
      </c>
      <c r="F114" s="29"/>
      <c r="G114" s="30">
        <f>G115</f>
        <v>70854.48</v>
      </c>
    </row>
    <row r="115" spans="2:7" ht="27.75" customHeight="1" x14ac:dyDescent="0.25">
      <c r="B115" s="92">
        <v>106</v>
      </c>
      <c r="C115" s="18" t="s">
        <v>306</v>
      </c>
      <c r="D115" s="28" t="s">
        <v>151</v>
      </c>
      <c r="E115" s="29" t="s">
        <v>364</v>
      </c>
      <c r="F115" s="29" t="s">
        <v>262</v>
      </c>
      <c r="G115" s="30">
        <v>70854.48</v>
      </c>
    </row>
    <row r="116" spans="2:7" ht="18" customHeight="1" x14ac:dyDescent="0.25">
      <c r="B116" s="92">
        <v>107</v>
      </c>
      <c r="C116" s="72" t="s">
        <v>307</v>
      </c>
      <c r="D116" s="61" t="s">
        <v>308</v>
      </c>
      <c r="E116" s="62"/>
      <c r="F116" s="62"/>
      <c r="G116" s="63">
        <f>G117</f>
        <v>130000</v>
      </c>
    </row>
    <row r="117" spans="2:7" ht="18" customHeight="1" x14ac:dyDescent="0.25">
      <c r="B117" s="92">
        <v>108</v>
      </c>
      <c r="C117" s="18" t="s">
        <v>228</v>
      </c>
      <c r="D117" s="28" t="s">
        <v>150</v>
      </c>
      <c r="E117" s="29"/>
      <c r="F117" s="29"/>
      <c r="G117" s="30">
        <f>G118</f>
        <v>130000</v>
      </c>
    </row>
    <row r="118" spans="2:7" ht="27" customHeight="1" x14ac:dyDescent="0.25">
      <c r="B118" s="92">
        <v>109</v>
      </c>
      <c r="C118" s="49" t="s">
        <v>294</v>
      </c>
      <c r="D118" s="28" t="s">
        <v>150</v>
      </c>
      <c r="E118" s="29" t="s">
        <v>295</v>
      </c>
      <c r="F118" s="29"/>
      <c r="G118" s="30">
        <f>G119</f>
        <v>130000</v>
      </c>
    </row>
    <row r="119" spans="2:7" ht="27.75" customHeight="1" x14ac:dyDescent="0.25">
      <c r="B119" s="92">
        <v>110</v>
      </c>
      <c r="C119" s="18" t="s">
        <v>309</v>
      </c>
      <c r="D119" s="28" t="s">
        <v>150</v>
      </c>
      <c r="E119" s="29" t="s">
        <v>383</v>
      </c>
      <c r="F119" s="29"/>
      <c r="G119" s="30">
        <f>G120</f>
        <v>130000</v>
      </c>
    </row>
    <row r="120" spans="2:7" ht="28.5" customHeight="1" x14ac:dyDescent="0.25">
      <c r="B120" s="92">
        <v>111</v>
      </c>
      <c r="C120" s="18" t="s">
        <v>238</v>
      </c>
      <c r="D120" s="28" t="s">
        <v>150</v>
      </c>
      <c r="E120" s="29" t="s">
        <v>383</v>
      </c>
      <c r="F120" s="29" t="s">
        <v>239</v>
      </c>
      <c r="G120" s="30">
        <v>130000</v>
      </c>
    </row>
    <row r="121" spans="2:7" ht="19.5" customHeight="1" x14ac:dyDescent="0.25">
      <c r="B121" s="92">
        <v>112</v>
      </c>
      <c r="C121" s="72" t="s">
        <v>354</v>
      </c>
      <c r="D121" s="61" t="s">
        <v>385</v>
      </c>
      <c r="E121" s="61"/>
      <c r="F121" s="29"/>
      <c r="G121" s="93">
        <f>G122</f>
        <v>1233123</v>
      </c>
    </row>
    <row r="122" spans="2:7" ht="27" customHeight="1" x14ac:dyDescent="0.25">
      <c r="B122" s="92">
        <v>113</v>
      </c>
      <c r="C122" s="18" t="s">
        <v>271</v>
      </c>
      <c r="D122" s="28" t="s">
        <v>385</v>
      </c>
      <c r="E122" s="29" t="s">
        <v>384</v>
      </c>
      <c r="F122" s="29" t="s">
        <v>353</v>
      </c>
      <c r="G122" s="30">
        <v>1233123</v>
      </c>
    </row>
    <row r="123" spans="2:7" x14ac:dyDescent="0.25">
      <c r="B123" s="92">
        <v>114</v>
      </c>
      <c r="C123" s="49"/>
      <c r="D123" s="28"/>
      <c r="E123" s="29"/>
      <c r="F123" s="29"/>
      <c r="G123" s="30"/>
    </row>
    <row r="124" spans="2:7" x14ac:dyDescent="0.25">
      <c r="B124" s="27"/>
      <c r="C124" s="13" t="s">
        <v>145</v>
      </c>
      <c r="D124" s="13"/>
      <c r="E124" s="13"/>
      <c r="F124" s="14"/>
      <c r="G124" s="30">
        <f>G116+G112+G100+G81+G70+G55+G50+G9+G121</f>
        <v>13361213.210000001</v>
      </c>
    </row>
  </sheetData>
  <mergeCells count="6">
    <mergeCell ref="E7:F7"/>
    <mergeCell ref="E1:G1"/>
    <mergeCell ref="E2:G2"/>
    <mergeCell ref="E3:G3"/>
    <mergeCell ref="E4:G4"/>
    <mergeCell ref="B6:G6"/>
  </mergeCells>
  <pageMargins left="0.7" right="0.7" top="0.75" bottom="0.75" header="0.3" footer="0.3"/>
  <pageSetup paperSize="9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topLeftCell="A106" workbookViewId="0">
      <selection activeCell="B122" sqref="B122"/>
    </sheetView>
  </sheetViews>
  <sheetFormatPr defaultRowHeight="15" x14ac:dyDescent="0.25"/>
  <cols>
    <col min="2" max="2" width="6.42578125" style="7" customWidth="1"/>
    <col min="3" max="3" width="59" style="7" customWidth="1"/>
    <col min="4" max="4" width="10.140625" style="7" customWidth="1"/>
    <col min="5" max="5" width="9.140625" style="7" customWidth="1"/>
    <col min="6" max="6" width="8.5703125" style="7" customWidth="1"/>
    <col min="7" max="7" width="15.42578125" style="7" customWidth="1"/>
    <col min="8" max="8" width="15.28515625" style="7" customWidth="1"/>
  </cols>
  <sheetData>
    <row r="1" spans="2:8" x14ac:dyDescent="0.25">
      <c r="E1" s="123" t="s">
        <v>172</v>
      </c>
      <c r="F1" s="123"/>
      <c r="G1" s="123"/>
      <c r="H1" s="123"/>
    </row>
    <row r="2" spans="2:8" x14ac:dyDescent="0.25">
      <c r="E2" s="123" t="s">
        <v>92</v>
      </c>
      <c r="F2" s="123"/>
      <c r="G2" s="123"/>
      <c r="H2" s="123"/>
    </row>
    <row r="3" spans="2:8" x14ac:dyDescent="0.25">
      <c r="E3" s="123" t="s">
        <v>48</v>
      </c>
      <c r="F3" s="123"/>
      <c r="G3" s="123"/>
      <c r="H3" s="123"/>
    </row>
    <row r="4" spans="2:8" x14ac:dyDescent="0.25">
      <c r="E4" s="124" t="s">
        <v>357</v>
      </c>
      <c r="F4" s="124"/>
      <c r="G4" s="124"/>
      <c r="H4" s="124"/>
    </row>
    <row r="6" spans="2:8" ht="52.5" customHeight="1" x14ac:dyDescent="0.25">
      <c r="B6" s="127" t="s">
        <v>324</v>
      </c>
      <c r="C6" s="130"/>
      <c r="D6" s="130"/>
      <c r="E6" s="130"/>
      <c r="F6" s="130"/>
      <c r="G6" s="130"/>
      <c r="H6" s="130"/>
    </row>
    <row r="7" spans="2:8" ht="27.75" customHeight="1" x14ac:dyDescent="0.25">
      <c r="E7" s="107" t="s">
        <v>148</v>
      </c>
      <c r="F7" s="108"/>
      <c r="G7" s="86"/>
      <c r="H7" s="31"/>
    </row>
    <row r="8" spans="2:8" ht="45" x14ac:dyDescent="0.25">
      <c r="B8" s="26" t="s">
        <v>14</v>
      </c>
      <c r="C8" s="26" t="s">
        <v>137</v>
      </c>
      <c r="D8" s="26" t="s">
        <v>139</v>
      </c>
      <c r="E8" s="26" t="s">
        <v>140</v>
      </c>
      <c r="F8" s="26" t="s">
        <v>141</v>
      </c>
      <c r="G8" s="26" t="s">
        <v>3</v>
      </c>
      <c r="H8" s="26" t="s">
        <v>187</v>
      </c>
    </row>
    <row r="9" spans="2:8" ht="15.75" x14ac:dyDescent="0.25">
      <c r="B9" s="26"/>
      <c r="C9" s="65" t="s">
        <v>240</v>
      </c>
      <c r="D9" s="64" t="s">
        <v>119</v>
      </c>
      <c r="E9" s="65"/>
      <c r="F9" s="65"/>
      <c r="G9" s="82">
        <f>G16+G22+G33+G36+G40+G10</f>
        <v>6285644.3999999994</v>
      </c>
      <c r="H9" s="82">
        <f>H16+H22+H33+H36+H40+H10</f>
        <v>6085644.3999999994</v>
      </c>
    </row>
    <row r="10" spans="2:8" ht="45" x14ac:dyDescent="0.25">
      <c r="B10" s="92">
        <v>1</v>
      </c>
      <c r="C10" s="54" t="s">
        <v>241</v>
      </c>
      <c r="D10" s="56" t="s">
        <v>120</v>
      </c>
      <c r="E10" s="57"/>
      <c r="F10" s="57"/>
      <c r="G10" s="58">
        <f t="shared" ref="G10:H12" si="0">G11</f>
        <v>584212.6</v>
      </c>
      <c r="H10" s="58">
        <f t="shared" si="0"/>
        <v>584212.6</v>
      </c>
    </row>
    <row r="11" spans="2:8" x14ac:dyDescent="0.25">
      <c r="B11" s="92">
        <v>2</v>
      </c>
      <c r="C11" s="48" t="s">
        <v>242</v>
      </c>
      <c r="D11" s="28" t="s">
        <v>120</v>
      </c>
      <c r="E11" s="29" t="s">
        <v>231</v>
      </c>
      <c r="F11" s="29"/>
      <c r="G11" s="30">
        <f t="shared" si="0"/>
        <v>584212.6</v>
      </c>
      <c r="H11" s="30">
        <f t="shared" si="0"/>
        <v>584212.6</v>
      </c>
    </row>
    <row r="12" spans="2:8" x14ac:dyDescent="0.25">
      <c r="B12" s="92">
        <v>3</v>
      </c>
      <c r="C12" s="49" t="s">
        <v>243</v>
      </c>
      <c r="D12" s="28" t="s">
        <v>120</v>
      </c>
      <c r="E12" s="29" t="s">
        <v>233</v>
      </c>
      <c r="F12" s="29"/>
      <c r="G12" s="30">
        <f t="shared" si="0"/>
        <v>584212.6</v>
      </c>
      <c r="H12" s="30">
        <f t="shared" si="0"/>
        <v>584212.6</v>
      </c>
    </row>
    <row r="13" spans="2:8" ht="30" x14ac:dyDescent="0.25">
      <c r="B13" s="92">
        <v>4</v>
      </c>
      <c r="C13" s="49" t="s">
        <v>244</v>
      </c>
      <c r="D13" s="28" t="s">
        <v>120</v>
      </c>
      <c r="E13" s="29" t="s">
        <v>245</v>
      </c>
      <c r="F13" s="29"/>
      <c r="G13" s="30">
        <f>G14+G15</f>
        <v>584212.6</v>
      </c>
      <c r="H13" s="30">
        <f>H14+H15</f>
        <v>584212.6</v>
      </c>
    </row>
    <row r="14" spans="2:8" ht="30" x14ac:dyDescent="0.25">
      <c r="B14" s="92">
        <v>5</v>
      </c>
      <c r="C14" s="18" t="s">
        <v>236</v>
      </c>
      <c r="D14" s="28" t="s">
        <v>120</v>
      </c>
      <c r="E14" s="29" t="s">
        <v>246</v>
      </c>
      <c r="F14" s="29" t="s">
        <v>237</v>
      </c>
      <c r="G14" s="30">
        <v>584212.6</v>
      </c>
      <c r="H14" s="30">
        <v>584212.6</v>
      </c>
    </row>
    <row r="15" spans="2:8" ht="30" x14ac:dyDescent="0.25">
      <c r="B15" s="92">
        <v>6</v>
      </c>
      <c r="C15" s="18" t="s">
        <v>238</v>
      </c>
      <c r="D15" s="28" t="s">
        <v>120</v>
      </c>
      <c r="E15" s="29" t="s">
        <v>246</v>
      </c>
      <c r="F15" s="29" t="s">
        <v>239</v>
      </c>
      <c r="G15" s="30">
        <v>0</v>
      </c>
      <c r="H15" s="30">
        <v>0</v>
      </c>
    </row>
    <row r="16" spans="2:8" ht="42.75" customHeight="1" x14ac:dyDescent="0.25">
      <c r="B16" s="92">
        <v>7</v>
      </c>
      <c r="C16" s="55" t="s">
        <v>230</v>
      </c>
      <c r="D16" s="56" t="s">
        <v>121</v>
      </c>
      <c r="E16" s="57"/>
      <c r="F16" s="57"/>
      <c r="G16" s="58">
        <f t="shared" ref="G16:H18" si="1">G17</f>
        <v>368190</v>
      </c>
      <c r="H16" s="58">
        <f t="shared" si="1"/>
        <v>368190</v>
      </c>
    </row>
    <row r="17" spans="2:8" x14ac:dyDescent="0.25">
      <c r="B17" s="92">
        <v>8</v>
      </c>
      <c r="C17" s="18" t="s">
        <v>232</v>
      </c>
      <c r="D17" s="28" t="s">
        <v>121</v>
      </c>
      <c r="E17" s="29" t="s">
        <v>231</v>
      </c>
      <c r="F17" s="29"/>
      <c r="G17" s="30">
        <f t="shared" si="1"/>
        <v>368190</v>
      </c>
      <c r="H17" s="30">
        <f t="shared" si="1"/>
        <v>368190</v>
      </c>
    </row>
    <row r="18" spans="2:8" x14ac:dyDescent="0.25">
      <c r="B18" s="92">
        <v>9</v>
      </c>
      <c r="C18" s="18" t="s">
        <v>234</v>
      </c>
      <c r="D18" s="28" t="s">
        <v>121</v>
      </c>
      <c r="E18" s="29" t="s">
        <v>233</v>
      </c>
      <c r="F18" s="29"/>
      <c r="G18" s="30">
        <f t="shared" si="1"/>
        <v>368190</v>
      </c>
      <c r="H18" s="30">
        <f t="shared" si="1"/>
        <v>368190</v>
      </c>
    </row>
    <row r="19" spans="2:8" ht="30" x14ac:dyDescent="0.25">
      <c r="B19" s="92">
        <v>10</v>
      </c>
      <c r="C19" s="18" t="s">
        <v>235</v>
      </c>
      <c r="D19" s="28" t="s">
        <v>121</v>
      </c>
      <c r="E19" s="29" t="s">
        <v>361</v>
      </c>
      <c r="F19" s="29"/>
      <c r="G19" s="30">
        <f>G20+G21</f>
        <v>368190</v>
      </c>
      <c r="H19" s="30">
        <f>H20+H21</f>
        <v>368190</v>
      </c>
    </row>
    <row r="20" spans="2:8" ht="30" x14ac:dyDescent="0.25">
      <c r="B20" s="92">
        <v>11</v>
      </c>
      <c r="C20" s="18" t="s">
        <v>236</v>
      </c>
      <c r="D20" s="28" t="s">
        <v>121</v>
      </c>
      <c r="E20" s="29" t="s">
        <v>361</v>
      </c>
      <c r="F20" s="29" t="s">
        <v>237</v>
      </c>
      <c r="G20" s="30">
        <v>365190</v>
      </c>
      <c r="H20" s="30">
        <v>365190</v>
      </c>
    </row>
    <row r="21" spans="2:8" ht="29.25" customHeight="1" x14ac:dyDescent="0.25">
      <c r="B21" s="92">
        <v>12</v>
      </c>
      <c r="C21" s="18" t="s">
        <v>238</v>
      </c>
      <c r="D21" s="28" t="s">
        <v>121</v>
      </c>
      <c r="E21" s="29" t="s">
        <v>361</v>
      </c>
      <c r="F21" s="29" t="s">
        <v>239</v>
      </c>
      <c r="G21" s="30">
        <v>3000</v>
      </c>
      <c r="H21" s="30">
        <v>3000</v>
      </c>
    </row>
    <row r="22" spans="2:8" ht="60" customHeight="1" x14ac:dyDescent="0.25">
      <c r="B22" s="92">
        <v>13</v>
      </c>
      <c r="C22" s="54" t="s">
        <v>247</v>
      </c>
      <c r="D22" s="56" t="s">
        <v>122</v>
      </c>
      <c r="E22" s="57"/>
      <c r="F22" s="57"/>
      <c r="G22" s="58">
        <f>G23+G26</f>
        <v>3769396</v>
      </c>
      <c r="H22" s="58">
        <f>H23+H26</f>
        <v>3769396</v>
      </c>
    </row>
    <row r="23" spans="2:8" ht="45" x14ac:dyDescent="0.25">
      <c r="B23" s="92">
        <v>14</v>
      </c>
      <c r="C23" s="49" t="s">
        <v>248</v>
      </c>
      <c r="D23" s="28" t="s">
        <v>122</v>
      </c>
      <c r="E23" s="29" t="s">
        <v>249</v>
      </c>
      <c r="F23" s="29"/>
      <c r="G23" s="30">
        <f>G24</f>
        <v>30000</v>
      </c>
      <c r="H23" s="30">
        <f>H24</f>
        <v>30000</v>
      </c>
    </row>
    <row r="24" spans="2:8" ht="43.5" customHeight="1" x14ac:dyDescent="0.25">
      <c r="B24" s="92">
        <v>15</v>
      </c>
      <c r="C24" s="49" t="s">
        <v>392</v>
      </c>
      <c r="D24" s="28" t="s">
        <v>122</v>
      </c>
      <c r="E24" s="29" t="s">
        <v>250</v>
      </c>
      <c r="F24" s="29"/>
      <c r="G24" s="30">
        <f>G25</f>
        <v>30000</v>
      </c>
      <c r="H24" s="30">
        <f>H25</f>
        <v>30000</v>
      </c>
    </row>
    <row r="25" spans="2:8" x14ac:dyDescent="0.25">
      <c r="B25" s="92">
        <v>16</v>
      </c>
      <c r="C25" s="50" t="s">
        <v>251</v>
      </c>
      <c r="D25" s="51" t="s">
        <v>122</v>
      </c>
      <c r="E25" s="52" t="s">
        <v>363</v>
      </c>
      <c r="F25" s="52" t="s">
        <v>239</v>
      </c>
      <c r="G25" s="53">
        <v>30000</v>
      </c>
      <c r="H25" s="53">
        <v>30000</v>
      </c>
    </row>
    <row r="26" spans="2:8" ht="30" x14ac:dyDescent="0.25">
      <c r="B26" s="92">
        <v>17</v>
      </c>
      <c r="C26" s="49" t="s">
        <v>253</v>
      </c>
      <c r="D26" s="28" t="s">
        <v>122</v>
      </c>
      <c r="E26" s="29" t="s">
        <v>254</v>
      </c>
      <c r="F26" s="29"/>
      <c r="G26" s="30">
        <f>G27</f>
        <v>3739396</v>
      </c>
      <c r="H26" s="30">
        <f>H27</f>
        <v>3739396</v>
      </c>
    </row>
    <row r="27" spans="2:8" ht="17.25" customHeight="1" x14ac:dyDescent="0.25">
      <c r="B27" s="92">
        <v>18</v>
      </c>
      <c r="C27" s="49" t="s">
        <v>255</v>
      </c>
      <c r="D27" s="28" t="s">
        <v>122</v>
      </c>
      <c r="E27" s="29" t="s">
        <v>256</v>
      </c>
      <c r="F27" s="29"/>
      <c r="G27" s="30">
        <f>G28+G32</f>
        <v>3739396</v>
      </c>
      <c r="H27" s="30">
        <f>H28+H32</f>
        <v>3739396</v>
      </c>
    </row>
    <row r="28" spans="2:8" ht="60" x14ac:dyDescent="0.25">
      <c r="B28" s="92">
        <v>19</v>
      </c>
      <c r="C28" s="49" t="s">
        <v>257</v>
      </c>
      <c r="D28" s="28" t="s">
        <v>122</v>
      </c>
      <c r="E28" s="29" t="s">
        <v>258</v>
      </c>
      <c r="F28" s="29"/>
      <c r="G28" s="30">
        <f>G29+G30+G31</f>
        <v>3739396</v>
      </c>
      <c r="H28" s="30">
        <f>H29+H30+H31</f>
        <v>3739396</v>
      </c>
    </row>
    <row r="29" spans="2:8" ht="30" x14ac:dyDescent="0.25">
      <c r="B29" s="92">
        <v>20</v>
      </c>
      <c r="C29" s="49" t="s">
        <v>259</v>
      </c>
      <c r="D29" s="28" t="s">
        <v>122</v>
      </c>
      <c r="E29" s="29" t="s">
        <v>258</v>
      </c>
      <c r="F29" s="29" t="s">
        <v>237</v>
      </c>
      <c r="G29" s="30">
        <v>1708063</v>
      </c>
      <c r="H29" s="30">
        <v>1708063</v>
      </c>
    </row>
    <row r="30" spans="2:8" ht="19.5" customHeight="1" x14ac:dyDescent="0.25">
      <c r="B30" s="92">
        <v>21</v>
      </c>
      <c r="C30" s="49" t="s">
        <v>260</v>
      </c>
      <c r="D30" s="28" t="s">
        <v>122</v>
      </c>
      <c r="E30" s="29" t="s">
        <v>258</v>
      </c>
      <c r="F30" s="29" t="s">
        <v>261</v>
      </c>
      <c r="G30" s="30">
        <v>475363</v>
      </c>
      <c r="H30" s="30">
        <v>475363</v>
      </c>
    </row>
    <row r="31" spans="2:8" ht="31.5" customHeight="1" x14ac:dyDescent="0.25">
      <c r="B31" s="92">
        <v>22</v>
      </c>
      <c r="C31" s="18" t="s">
        <v>238</v>
      </c>
      <c r="D31" s="28" t="s">
        <v>122</v>
      </c>
      <c r="E31" s="29" t="s">
        <v>258</v>
      </c>
      <c r="F31" s="29" t="s">
        <v>239</v>
      </c>
      <c r="G31" s="30">
        <v>1555970</v>
      </c>
      <c r="H31" s="30">
        <v>1555970</v>
      </c>
    </row>
    <row r="32" spans="2:8" ht="16.5" customHeight="1" x14ac:dyDescent="0.25">
      <c r="B32" s="92">
        <v>23</v>
      </c>
      <c r="C32" s="18" t="s">
        <v>263</v>
      </c>
      <c r="D32" s="28" t="s">
        <v>122</v>
      </c>
      <c r="E32" s="29" t="s">
        <v>352</v>
      </c>
      <c r="F32" s="29" t="s">
        <v>262</v>
      </c>
      <c r="G32" s="81"/>
      <c r="H32" s="81"/>
    </row>
    <row r="33" spans="2:8" ht="13.5" customHeight="1" x14ac:dyDescent="0.25">
      <c r="B33" s="92">
        <v>24</v>
      </c>
      <c r="C33" s="55" t="s">
        <v>217</v>
      </c>
      <c r="D33" s="56" t="s">
        <v>216</v>
      </c>
      <c r="E33" s="57"/>
      <c r="F33" s="57"/>
      <c r="G33" s="58">
        <f>G34</f>
        <v>200000</v>
      </c>
      <c r="H33" s="58">
        <f>H34</f>
        <v>0</v>
      </c>
    </row>
    <row r="34" spans="2:8" ht="26.25" customHeight="1" x14ac:dyDescent="0.25">
      <c r="B34" s="92">
        <v>25</v>
      </c>
      <c r="C34" s="49" t="s">
        <v>253</v>
      </c>
      <c r="D34" s="28" t="s">
        <v>216</v>
      </c>
      <c r="E34" s="29" t="s">
        <v>256</v>
      </c>
      <c r="F34" s="29"/>
      <c r="G34" s="30">
        <f>G35</f>
        <v>200000</v>
      </c>
      <c r="H34" s="30">
        <f>H35</f>
        <v>0</v>
      </c>
    </row>
    <row r="35" spans="2:8" ht="26.25" customHeight="1" x14ac:dyDescent="0.25">
      <c r="B35" s="92">
        <v>26</v>
      </c>
      <c r="C35" s="18" t="s">
        <v>238</v>
      </c>
      <c r="D35" s="28" t="s">
        <v>216</v>
      </c>
      <c r="E35" s="29" t="s">
        <v>256</v>
      </c>
      <c r="F35" s="29" t="s">
        <v>239</v>
      </c>
      <c r="G35" s="30">
        <v>200000</v>
      </c>
      <c r="H35" s="30">
        <v>0</v>
      </c>
    </row>
    <row r="36" spans="2:8" ht="14.25" customHeight="1" x14ac:dyDescent="0.25">
      <c r="B36" s="92">
        <v>27</v>
      </c>
      <c r="C36" s="59" t="s">
        <v>264</v>
      </c>
      <c r="D36" s="56" t="s">
        <v>123</v>
      </c>
      <c r="E36" s="57"/>
      <c r="F36" s="57"/>
      <c r="G36" s="58">
        <f t="shared" ref="G36:H38" si="2">G37</f>
        <v>15000</v>
      </c>
      <c r="H36" s="58">
        <f t="shared" si="2"/>
        <v>15000</v>
      </c>
    </row>
    <row r="37" spans="2:8" ht="27.75" customHeight="1" x14ac:dyDescent="0.25">
      <c r="B37" s="92">
        <v>28</v>
      </c>
      <c r="C37" s="49" t="s">
        <v>265</v>
      </c>
      <c r="D37" s="28" t="s">
        <v>123</v>
      </c>
      <c r="E37" s="29" t="s">
        <v>256</v>
      </c>
      <c r="F37" s="29"/>
      <c r="G37" s="30">
        <f t="shared" si="2"/>
        <v>15000</v>
      </c>
      <c r="H37" s="30">
        <f t="shared" si="2"/>
        <v>15000</v>
      </c>
    </row>
    <row r="38" spans="2:8" ht="27.75" customHeight="1" x14ac:dyDescent="0.25">
      <c r="B38" s="92">
        <v>29</v>
      </c>
      <c r="C38" s="49" t="s">
        <v>268</v>
      </c>
      <c r="D38" s="28" t="s">
        <v>123</v>
      </c>
      <c r="E38" s="29" t="s">
        <v>365</v>
      </c>
      <c r="F38" s="29"/>
      <c r="G38" s="30">
        <f t="shared" si="2"/>
        <v>15000</v>
      </c>
      <c r="H38" s="30">
        <f t="shared" si="2"/>
        <v>15000</v>
      </c>
    </row>
    <row r="39" spans="2:8" ht="16.5" customHeight="1" x14ac:dyDescent="0.25">
      <c r="B39" s="92">
        <v>30</v>
      </c>
      <c r="C39" s="49" t="s">
        <v>101</v>
      </c>
      <c r="D39" s="28" t="s">
        <v>123</v>
      </c>
      <c r="E39" s="29" t="s">
        <v>365</v>
      </c>
      <c r="F39" s="29" t="s">
        <v>269</v>
      </c>
      <c r="G39" s="30">
        <v>15000</v>
      </c>
      <c r="H39" s="30">
        <v>15000</v>
      </c>
    </row>
    <row r="40" spans="2:8" ht="16.5" customHeight="1" x14ac:dyDescent="0.25">
      <c r="B40" s="92">
        <v>31</v>
      </c>
      <c r="C40" s="59" t="s">
        <v>266</v>
      </c>
      <c r="D40" s="56" t="s">
        <v>124</v>
      </c>
      <c r="E40" s="57"/>
      <c r="F40" s="57"/>
      <c r="G40" s="58">
        <f>G41+G46</f>
        <v>1348845.8</v>
      </c>
      <c r="H40" s="58">
        <f>H41+H46</f>
        <v>1348845.8</v>
      </c>
    </row>
    <row r="41" spans="2:8" ht="31.5" customHeight="1" x14ac:dyDescent="0.25">
      <c r="B41" s="92">
        <v>32</v>
      </c>
      <c r="C41" s="80" t="s">
        <v>311</v>
      </c>
      <c r="D41" s="77" t="s">
        <v>124</v>
      </c>
      <c r="E41" s="78" t="s">
        <v>312</v>
      </c>
      <c r="F41" s="78"/>
      <c r="G41" s="79">
        <f>G42</f>
        <v>1340000</v>
      </c>
      <c r="H41" s="79">
        <f>H42</f>
        <v>1340000</v>
      </c>
    </row>
    <row r="42" spans="2:8" ht="29.25" customHeight="1" x14ac:dyDescent="0.25">
      <c r="B42" s="92">
        <v>33</v>
      </c>
      <c r="C42" s="80" t="s">
        <v>313</v>
      </c>
      <c r="D42" s="77" t="s">
        <v>124</v>
      </c>
      <c r="E42" s="78" t="s">
        <v>314</v>
      </c>
      <c r="F42" s="78"/>
      <c r="G42" s="79">
        <f>G43</f>
        <v>1340000</v>
      </c>
      <c r="H42" s="79">
        <f>H43</f>
        <v>1340000</v>
      </c>
    </row>
    <row r="43" spans="2:8" ht="28.5" customHeight="1" x14ac:dyDescent="0.25">
      <c r="B43" s="92">
        <v>34</v>
      </c>
      <c r="C43" s="80" t="s">
        <v>315</v>
      </c>
      <c r="D43" s="77" t="s">
        <v>124</v>
      </c>
      <c r="E43" s="78" t="s">
        <v>367</v>
      </c>
      <c r="F43" s="78"/>
      <c r="G43" s="79">
        <f>G44+G45</f>
        <v>1340000</v>
      </c>
      <c r="H43" s="79">
        <f>H44+H45</f>
        <v>1340000</v>
      </c>
    </row>
    <row r="44" spans="2:8" ht="19.5" customHeight="1" x14ac:dyDescent="0.25">
      <c r="B44" s="92">
        <v>35</v>
      </c>
      <c r="C44" s="49" t="s">
        <v>260</v>
      </c>
      <c r="D44" s="77" t="s">
        <v>124</v>
      </c>
      <c r="E44" s="78" t="s">
        <v>367</v>
      </c>
      <c r="F44" s="78" t="s">
        <v>261</v>
      </c>
      <c r="G44" s="79">
        <v>1339000</v>
      </c>
      <c r="H44" s="79">
        <v>1339000</v>
      </c>
    </row>
    <row r="45" spans="2:8" ht="30" customHeight="1" x14ac:dyDescent="0.25">
      <c r="B45" s="92">
        <v>36</v>
      </c>
      <c r="C45" s="18" t="s">
        <v>238</v>
      </c>
      <c r="D45" s="77" t="s">
        <v>124</v>
      </c>
      <c r="E45" s="78" t="s">
        <v>367</v>
      </c>
      <c r="F45" s="78" t="s">
        <v>239</v>
      </c>
      <c r="G45" s="79">
        <v>1000</v>
      </c>
      <c r="H45" s="79">
        <v>1000</v>
      </c>
    </row>
    <row r="46" spans="2:8" ht="60" customHeight="1" x14ac:dyDescent="0.25">
      <c r="B46" s="92">
        <v>37</v>
      </c>
      <c r="C46" s="60" t="s">
        <v>267</v>
      </c>
      <c r="D46" s="28" t="s">
        <v>124</v>
      </c>
      <c r="E46" s="29" t="s">
        <v>368</v>
      </c>
      <c r="F46" s="29"/>
      <c r="G46" s="30">
        <f>G47+G48</f>
        <v>8845.7999999999993</v>
      </c>
      <c r="H46" s="30">
        <f>H47+H48</f>
        <v>8845.7999999999993</v>
      </c>
    </row>
    <row r="47" spans="2:8" ht="20.25" customHeight="1" x14ac:dyDescent="0.25">
      <c r="B47" s="92">
        <v>38</v>
      </c>
      <c r="C47" s="49" t="s">
        <v>260</v>
      </c>
      <c r="D47" s="28" t="s">
        <v>124</v>
      </c>
      <c r="E47" s="29" t="s">
        <v>368</v>
      </c>
      <c r="F47" s="29" t="s">
        <v>261</v>
      </c>
      <c r="G47" s="30">
        <v>7845.8</v>
      </c>
      <c r="H47" s="30">
        <v>7845.8</v>
      </c>
    </row>
    <row r="48" spans="2:8" ht="27.75" customHeight="1" x14ac:dyDescent="0.25">
      <c r="B48" s="92">
        <v>39</v>
      </c>
      <c r="C48" s="18" t="s">
        <v>238</v>
      </c>
      <c r="D48" s="28" t="s">
        <v>124</v>
      </c>
      <c r="E48" s="29" t="s">
        <v>368</v>
      </c>
      <c r="F48" s="29" t="s">
        <v>239</v>
      </c>
      <c r="G48" s="30">
        <v>1000</v>
      </c>
      <c r="H48" s="30">
        <v>1000</v>
      </c>
    </row>
    <row r="49" spans="2:8" ht="20.25" customHeight="1" x14ac:dyDescent="0.25">
      <c r="B49" s="92">
        <v>40</v>
      </c>
      <c r="C49" s="20" t="s">
        <v>270</v>
      </c>
      <c r="D49" s="61" t="s">
        <v>125</v>
      </c>
      <c r="E49" s="62"/>
      <c r="F49" s="62"/>
      <c r="G49" s="63">
        <f>G50</f>
        <v>258389.25</v>
      </c>
      <c r="H49" s="63">
        <f>H50</f>
        <v>258389.25</v>
      </c>
    </row>
    <row r="50" spans="2:8" ht="27" customHeight="1" x14ac:dyDescent="0.25">
      <c r="B50" s="92">
        <v>41</v>
      </c>
      <c r="C50" s="18" t="s">
        <v>271</v>
      </c>
      <c r="D50" s="28" t="s">
        <v>126</v>
      </c>
      <c r="E50" s="29" t="s">
        <v>256</v>
      </c>
      <c r="F50" s="29"/>
      <c r="G50" s="30">
        <f>G51</f>
        <v>258389.25</v>
      </c>
      <c r="H50" s="30">
        <f>H51</f>
        <v>258389.25</v>
      </c>
    </row>
    <row r="51" spans="2:8" ht="45.75" customHeight="1" x14ac:dyDescent="0.25">
      <c r="B51" s="92">
        <v>42</v>
      </c>
      <c r="C51" s="18" t="s">
        <v>272</v>
      </c>
      <c r="D51" s="28" t="s">
        <v>126</v>
      </c>
      <c r="E51" s="29" t="s">
        <v>369</v>
      </c>
      <c r="F51" s="29"/>
      <c r="G51" s="30">
        <f>G52+G53</f>
        <v>258389.25</v>
      </c>
      <c r="H51" s="30">
        <f>H52+H53</f>
        <v>258389.25</v>
      </c>
    </row>
    <row r="52" spans="2:8" ht="15" customHeight="1" x14ac:dyDescent="0.25">
      <c r="B52" s="92">
        <v>43</v>
      </c>
      <c r="C52" s="49" t="s">
        <v>260</v>
      </c>
      <c r="D52" s="28" t="s">
        <v>126</v>
      </c>
      <c r="E52" s="29" t="s">
        <v>369</v>
      </c>
      <c r="F52" s="29" t="s">
        <v>261</v>
      </c>
      <c r="G52" s="30">
        <v>243000</v>
      </c>
      <c r="H52" s="30">
        <v>243000</v>
      </c>
    </row>
    <row r="53" spans="2:8" ht="29.25" customHeight="1" x14ac:dyDescent="0.25">
      <c r="B53" s="92">
        <v>44</v>
      </c>
      <c r="C53" s="18" t="s">
        <v>238</v>
      </c>
      <c r="D53" s="28" t="s">
        <v>126</v>
      </c>
      <c r="E53" s="29" t="s">
        <v>369</v>
      </c>
      <c r="F53" s="29" t="s">
        <v>239</v>
      </c>
      <c r="G53" s="30">
        <v>15389.25</v>
      </c>
      <c r="H53" s="30">
        <v>15389.25</v>
      </c>
    </row>
    <row r="54" spans="2:8" ht="29.25" customHeight="1" x14ac:dyDescent="0.25">
      <c r="B54" s="92">
        <v>45</v>
      </c>
      <c r="C54" s="20" t="s">
        <v>273</v>
      </c>
      <c r="D54" s="61" t="s">
        <v>127</v>
      </c>
      <c r="E54" s="62"/>
      <c r="F54" s="62"/>
      <c r="G54" s="63">
        <f>G55+G62</f>
        <v>34000</v>
      </c>
      <c r="H54" s="63">
        <f>H55+H62</f>
        <v>34000</v>
      </c>
    </row>
    <row r="55" spans="2:8" ht="29.25" customHeight="1" x14ac:dyDescent="0.25">
      <c r="B55" s="92">
        <v>46</v>
      </c>
      <c r="C55" s="66" t="s">
        <v>274</v>
      </c>
      <c r="D55" s="56" t="s">
        <v>128</v>
      </c>
      <c r="E55" s="57"/>
      <c r="F55" s="57"/>
      <c r="G55" s="58">
        <f>G56</f>
        <v>4000</v>
      </c>
      <c r="H55" s="58">
        <f>H56</f>
        <v>4000</v>
      </c>
    </row>
    <row r="56" spans="2:8" ht="42.75" customHeight="1" x14ac:dyDescent="0.25">
      <c r="B56" s="92">
        <v>47</v>
      </c>
      <c r="C56" s="49" t="s">
        <v>248</v>
      </c>
      <c r="D56" s="28" t="s">
        <v>128</v>
      </c>
      <c r="E56" s="29" t="s">
        <v>249</v>
      </c>
      <c r="F56" s="29"/>
      <c r="G56" s="30">
        <f>G57</f>
        <v>4000</v>
      </c>
      <c r="H56" s="30">
        <f>H57</f>
        <v>4000</v>
      </c>
    </row>
    <row r="57" spans="2:8" ht="29.25" customHeight="1" x14ac:dyDescent="0.25">
      <c r="B57" s="92">
        <v>48</v>
      </c>
      <c r="C57" s="18" t="s">
        <v>275</v>
      </c>
      <c r="D57" s="28" t="s">
        <v>128</v>
      </c>
      <c r="E57" s="29" t="s">
        <v>328</v>
      </c>
      <c r="F57" s="29"/>
      <c r="G57" s="30">
        <f>G58+G60</f>
        <v>4000</v>
      </c>
      <c r="H57" s="30">
        <f>H58+H60</f>
        <v>4000</v>
      </c>
    </row>
    <row r="58" spans="2:8" ht="60.75" customHeight="1" x14ac:dyDescent="0.25">
      <c r="B58" s="92">
        <v>49</v>
      </c>
      <c r="C58" s="50" t="s">
        <v>387</v>
      </c>
      <c r="D58" s="28" t="s">
        <v>128</v>
      </c>
      <c r="E58" s="29" t="s">
        <v>371</v>
      </c>
      <c r="F58" s="29"/>
      <c r="G58" s="30">
        <f>G59</f>
        <v>3000</v>
      </c>
      <c r="H58" s="30">
        <f>H59</f>
        <v>3000</v>
      </c>
    </row>
    <row r="59" spans="2:8" ht="28.5" customHeight="1" x14ac:dyDescent="0.25">
      <c r="B59" s="92">
        <v>50</v>
      </c>
      <c r="C59" s="18" t="s">
        <v>238</v>
      </c>
      <c r="D59" s="28" t="s">
        <v>128</v>
      </c>
      <c r="E59" s="29" t="s">
        <v>371</v>
      </c>
      <c r="F59" s="29" t="s">
        <v>239</v>
      </c>
      <c r="G59" s="30">
        <v>3000</v>
      </c>
      <c r="H59" s="30">
        <v>3000</v>
      </c>
    </row>
    <row r="60" spans="2:8" ht="28.5" customHeight="1" x14ac:dyDescent="0.25">
      <c r="B60" s="92">
        <v>51</v>
      </c>
      <c r="C60" s="18" t="s">
        <v>276</v>
      </c>
      <c r="D60" s="28" t="s">
        <v>128</v>
      </c>
      <c r="E60" s="29" t="s">
        <v>370</v>
      </c>
      <c r="F60" s="29"/>
      <c r="G60" s="30">
        <f>G61</f>
        <v>1000</v>
      </c>
      <c r="H60" s="30">
        <f>H61</f>
        <v>1000</v>
      </c>
    </row>
    <row r="61" spans="2:8" ht="28.5" customHeight="1" x14ac:dyDescent="0.25">
      <c r="B61" s="92">
        <v>52</v>
      </c>
      <c r="C61" s="18" t="s">
        <v>238</v>
      </c>
      <c r="D61" s="28" t="s">
        <v>128</v>
      </c>
      <c r="E61" s="29" t="s">
        <v>370</v>
      </c>
      <c r="F61" s="29" t="s">
        <v>239</v>
      </c>
      <c r="G61" s="30">
        <v>1000</v>
      </c>
      <c r="H61" s="30">
        <v>1000</v>
      </c>
    </row>
    <row r="62" spans="2:8" ht="14.25" customHeight="1" x14ac:dyDescent="0.25">
      <c r="B62" s="92">
        <v>53</v>
      </c>
      <c r="C62" s="55" t="s">
        <v>107</v>
      </c>
      <c r="D62" s="56" t="s">
        <v>129</v>
      </c>
      <c r="E62" s="57"/>
      <c r="F62" s="57"/>
      <c r="G62" s="58">
        <f>G63</f>
        <v>30000</v>
      </c>
      <c r="H62" s="58">
        <f>H63</f>
        <v>30000</v>
      </c>
    </row>
    <row r="63" spans="2:8" ht="46.5" customHeight="1" x14ac:dyDescent="0.25">
      <c r="B63" s="92">
        <v>54</v>
      </c>
      <c r="C63" s="49" t="s">
        <v>248</v>
      </c>
      <c r="D63" s="28" t="s">
        <v>129</v>
      </c>
      <c r="E63" s="29" t="s">
        <v>249</v>
      </c>
      <c r="F63" s="29"/>
      <c r="G63" s="30">
        <f>G64</f>
        <v>30000</v>
      </c>
      <c r="H63" s="30">
        <f>H64</f>
        <v>30000</v>
      </c>
    </row>
    <row r="64" spans="2:8" ht="21.75" customHeight="1" x14ac:dyDescent="0.25">
      <c r="B64" s="92">
        <v>55</v>
      </c>
      <c r="C64" s="18" t="s">
        <v>277</v>
      </c>
      <c r="D64" s="28" t="s">
        <v>129</v>
      </c>
      <c r="E64" s="29" t="s">
        <v>328</v>
      </c>
      <c r="F64" s="29"/>
      <c r="G64" s="30">
        <f>G65+G67</f>
        <v>30000</v>
      </c>
      <c r="H64" s="30">
        <f>H65+H67</f>
        <v>30000</v>
      </c>
    </row>
    <row r="65" spans="2:8" ht="18.75" customHeight="1" x14ac:dyDescent="0.25">
      <c r="B65" s="92">
        <v>56</v>
      </c>
      <c r="C65" s="18" t="s">
        <v>107</v>
      </c>
      <c r="D65" s="28" t="s">
        <v>129</v>
      </c>
      <c r="E65" s="29" t="s">
        <v>329</v>
      </c>
      <c r="F65" s="29"/>
      <c r="G65" s="30">
        <f>G66</f>
        <v>25000</v>
      </c>
      <c r="H65" s="30">
        <f>H66</f>
        <v>25000</v>
      </c>
    </row>
    <row r="66" spans="2:8" ht="27.75" customHeight="1" x14ac:dyDescent="0.25">
      <c r="B66" s="92">
        <v>57</v>
      </c>
      <c r="C66" s="18" t="s">
        <v>238</v>
      </c>
      <c r="D66" s="28" t="s">
        <v>129</v>
      </c>
      <c r="E66" s="29" t="s">
        <v>329</v>
      </c>
      <c r="F66" s="29" t="s">
        <v>239</v>
      </c>
      <c r="G66" s="30">
        <v>25000</v>
      </c>
      <c r="H66" s="30">
        <v>25000</v>
      </c>
    </row>
    <row r="67" spans="2:8" ht="19.5" customHeight="1" x14ac:dyDescent="0.25">
      <c r="B67" s="92">
        <v>58</v>
      </c>
      <c r="C67" s="18" t="s">
        <v>278</v>
      </c>
      <c r="D67" s="28" t="s">
        <v>129</v>
      </c>
      <c r="E67" s="29" t="s">
        <v>372</v>
      </c>
      <c r="F67" s="29"/>
      <c r="G67" s="30">
        <f>G68</f>
        <v>5000</v>
      </c>
      <c r="H67" s="30">
        <f>H68</f>
        <v>5000</v>
      </c>
    </row>
    <row r="68" spans="2:8" ht="28.5" customHeight="1" x14ac:dyDescent="0.25">
      <c r="B68" s="92">
        <v>59</v>
      </c>
      <c r="C68" s="18" t="s">
        <v>238</v>
      </c>
      <c r="D68" s="28" t="s">
        <v>129</v>
      </c>
      <c r="E68" s="29" t="s">
        <v>372</v>
      </c>
      <c r="F68" s="29" t="s">
        <v>239</v>
      </c>
      <c r="G68" s="30">
        <v>5000</v>
      </c>
      <c r="H68" s="30">
        <v>5000</v>
      </c>
    </row>
    <row r="69" spans="2:8" ht="23.25" customHeight="1" x14ac:dyDescent="0.25">
      <c r="B69" s="92">
        <v>60</v>
      </c>
      <c r="C69" s="20" t="s">
        <v>279</v>
      </c>
      <c r="D69" s="61" t="s">
        <v>221</v>
      </c>
      <c r="E69" s="62"/>
      <c r="F69" s="62"/>
      <c r="G69" s="63">
        <f>G70</f>
        <v>413500</v>
      </c>
      <c r="H69" s="63">
        <f>H70</f>
        <v>410600</v>
      </c>
    </row>
    <row r="70" spans="2:8" ht="45.75" customHeight="1" x14ac:dyDescent="0.25">
      <c r="B70" s="92">
        <v>61</v>
      </c>
      <c r="C70" s="49" t="s">
        <v>248</v>
      </c>
      <c r="D70" s="28" t="s">
        <v>221</v>
      </c>
      <c r="E70" s="29" t="s">
        <v>249</v>
      </c>
      <c r="F70" s="29"/>
      <c r="G70" s="30">
        <f>G71</f>
        <v>413500</v>
      </c>
      <c r="H70" s="30">
        <f>H71</f>
        <v>410600</v>
      </c>
    </row>
    <row r="71" spans="2:8" ht="18" customHeight="1" x14ac:dyDescent="0.25">
      <c r="B71" s="92">
        <v>62</v>
      </c>
      <c r="C71" s="18" t="s">
        <v>281</v>
      </c>
      <c r="D71" s="28" t="s">
        <v>221</v>
      </c>
      <c r="E71" s="29" t="s">
        <v>328</v>
      </c>
      <c r="F71" s="29"/>
      <c r="G71" s="30">
        <f>G72+G74+G76+G78</f>
        <v>413500</v>
      </c>
      <c r="H71" s="30">
        <f>H72+H74+H76+H78</f>
        <v>410600</v>
      </c>
    </row>
    <row r="72" spans="2:8" ht="18" customHeight="1" x14ac:dyDescent="0.25">
      <c r="B72" s="92">
        <v>63</v>
      </c>
      <c r="C72" s="18" t="s">
        <v>282</v>
      </c>
      <c r="D72" s="28" t="s">
        <v>221</v>
      </c>
      <c r="E72" s="29" t="s">
        <v>391</v>
      </c>
      <c r="F72" s="29"/>
      <c r="G72" s="30">
        <f>G73</f>
        <v>362500</v>
      </c>
      <c r="H72" s="30">
        <f>H73</f>
        <v>359600</v>
      </c>
    </row>
    <row r="73" spans="2:8" ht="30" customHeight="1" x14ac:dyDescent="0.25">
      <c r="B73" s="92">
        <v>64</v>
      </c>
      <c r="C73" s="18" t="s">
        <v>238</v>
      </c>
      <c r="D73" s="28" t="s">
        <v>221</v>
      </c>
      <c r="E73" s="29" t="s">
        <v>391</v>
      </c>
      <c r="F73" s="29" t="s">
        <v>239</v>
      </c>
      <c r="G73" s="30">
        <v>362500</v>
      </c>
      <c r="H73" s="30">
        <v>359600</v>
      </c>
    </row>
    <row r="74" spans="2:8" ht="18" customHeight="1" x14ac:dyDescent="0.25">
      <c r="B74" s="92">
        <v>65</v>
      </c>
      <c r="C74" s="18" t="s">
        <v>283</v>
      </c>
      <c r="D74" s="28" t="s">
        <v>221</v>
      </c>
      <c r="E74" s="29" t="s">
        <v>374</v>
      </c>
      <c r="F74" s="29"/>
      <c r="G74" s="30">
        <f>G75</f>
        <v>1000</v>
      </c>
      <c r="H74" s="30">
        <f>H75</f>
        <v>1000</v>
      </c>
    </row>
    <row r="75" spans="2:8" ht="27" customHeight="1" x14ac:dyDescent="0.25">
      <c r="B75" s="92">
        <v>66</v>
      </c>
      <c r="C75" s="18" t="s">
        <v>238</v>
      </c>
      <c r="D75" s="28" t="s">
        <v>221</v>
      </c>
      <c r="E75" s="29" t="s">
        <v>374</v>
      </c>
      <c r="F75" s="29" t="s">
        <v>239</v>
      </c>
      <c r="G75" s="30">
        <v>1000</v>
      </c>
      <c r="H75" s="30">
        <v>1000</v>
      </c>
    </row>
    <row r="76" spans="2:8" ht="18" customHeight="1" x14ac:dyDescent="0.25">
      <c r="B76" s="92">
        <v>67</v>
      </c>
      <c r="C76" s="18" t="s">
        <v>284</v>
      </c>
      <c r="D76" s="28" t="s">
        <v>221</v>
      </c>
      <c r="E76" s="29" t="s">
        <v>373</v>
      </c>
      <c r="F76" s="29"/>
      <c r="G76" s="30">
        <f>G77</f>
        <v>50000</v>
      </c>
      <c r="H76" s="30">
        <f>H77</f>
        <v>50000</v>
      </c>
    </row>
    <row r="77" spans="2:8" ht="28.5" customHeight="1" x14ac:dyDescent="0.25">
      <c r="B77" s="92">
        <v>68</v>
      </c>
      <c r="C77" s="18" t="s">
        <v>238</v>
      </c>
      <c r="D77" s="28" t="s">
        <v>221</v>
      </c>
      <c r="E77" s="29" t="s">
        <v>373</v>
      </c>
      <c r="F77" s="29" t="s">
        <v>239</v>
      </c>
      <c r="G77" s="30">
        <v>50000</v>
      </c>
      <c r="H77" s="30">
        <v>50000</v>
      </c>
    </row>
    <row r="78" spans="2:8" ht="18" customHeight="1" x14ac:dyDescent="0.25">
      <c r="B78" s="92">
        <v>69</v>
      </c>
      <c r="C78" s="18" t="s">
        <v>278</v>
      </c>
      <c r="D78" s="28" t="s">
        <v>221</v>
      </c>
      <c r="E78" s="29" t="s">
        <v>372</v>
      </c>
      <c r="F78" s="29"/>
      <c r="G78" s="30">
        <f>G79</f>
        <v>0</v>
      </c>
      <c r="H78" s="30">
        <f>H79</f>
        <v>0</v>
      </c>
    </row>
    <row r="79" spans="2:8" ht="30.75" customHeight="1" x14ac:dyDescent="0.25">
      <c r="B79" s="92">
        <v>70</v>
      </c>
      <c r="C79" s="18" t="s">
        <v>238</v>
      </c>
      <c r="D79" s="28" t="s">
        <v>221</v>
      </c>
      <c r="E79" s="29" t="s">
        <v>372</v>
      </c>
      <c r="F79" s="29" t="s">
        <v>239</v>
      </c>
      <c r="G79" s="30">
        <v>0</v>
      </c>
      <c r="H79" s="30">
        <v>0</v>
      </c>
    </row>
    <row r="80" spans="2:8" ht="18" customHeight="1" x14ac:dyDescent="0.25">
      <c r="B80" s="92">
        <v>71</v>
      </c>
      <c r="C80" s="72" t="s">
        <v>285</v>
      </c>
      <c r="D80" s="61" t="s">
        <v>130</v>
      </c>
      <c r="E80" s="62"/>
      <c r="F80" s="62"/>
      <c r="G80" s="63">
        <f>G81+G88</f>
        <v>490000</v>
      </c>
      <c r="H80" s="63">
        <f>H81+H88</f>
        <v>490000</v>
      </c>
    </row>
    <row r="81" spans="2:8" ht="18" customHeight="1" x14ac:dyDescent="0.25">
      <c r="B81" s="92">
        <v>72</v>
      </c>
      <c r="C81" s="55" t="s">
        <v>111</v>
      </c>
      <c r="D81" s="56" t="s">
        <v>132</v>
      </c>
      <c r="E81" s="57"/>
      <c r="F81" s="57"/>
      <c r="G81" s="58">
        <f>G82</f>
        <v>60000</v>
      </c>
      <c r="H81" s="58">
        <f>H82</f>
        <v>60000</v>
      </c>
    </row>
    <row r="82" spans="2:8" ht="44.25" customHeight="1" x14ac:dyDescent="0.25">
      <c r="B82" s="92">
        <v>73</v>
      </c>
      <c r="C82" s="49" t="s">
        <v>248</v>
      </c>
      <c r="D82" s="28" t="s">
        <v>132</v>
      </c>
      <c r="E82" s="29" t="s">
        <v>249</v>
      </c>
      <c r="F82" s="29"/>
      <c r="G82" s="30">
        <f>G83</f>
        <v>60000</v>
      </c>
      <c r="H82" s="30">
        <f>H83</f>
        <v>60000</v>
      </c>
    </row>
    <row r="83" spans="2:8" ht="18" customHeight="1" x14ac:dyDescent="0.25">
      <c r="B83" s="92">
        <v>74</v>
      </c>
      <c r="C83" s="18" t="s">
        <v>286</v>
      </c>
      <c r="D83" s="28" t="s">
        <v>132</v>
      </c>
      <c r="E83" s="29" t="s">
        <v>328</v>
      </c>
      <c r="F83" s="29"/>
      <c r="G83" s="30">
        <f>G84+G86</f>
        <v>60000</v>
      </c>
      <c r="H83" s="30">
        <f>H84+H86</f>
        <v>60000</v>
      </c>
    </row>
    <row r="84" spans="2:8" ht="18" customHeight="1" x14ac:dyDescent="0.25">
      <c r="B84" s="92">
        <v>75</v>
      </c>
      <c r="C84" s="18" t="s">
        <v>287</v>
      </c>
      <c r="D84" s="28" t="s">
        <v>132</v>
      </c>
      <c r="E84" s="29" t="s">
        <v>375</v>
      </c>
      <c r="F84" s="29"/>
      <c r="G84" s="30">
        <f>G85</f>
        <v>30000</v>
      </c>
      <c r="H84" s="30">
        <f>H85</f>
        <v>30000</v>
      </c>
    </row>
    <row r="85" spans="2:8" ht="31.5" customHeight="1" x14ac:dyDescent="0.25">
      <c r="B85" s="92">
        <v>76</v>
      </c>
      <c r="C85" s="18" t="s">
        <v>238</v>
      </c>
      <c r="D85" s="28" t="s">
        <v>132</v>
      </c>
      <c r="E85" s="29" t="s">
        <v>375</v>
      </c>
      <c r="F85" s="29" t="s">
        <v>239</v>
      </c>
      <c r="G85" s="30">
        <v>30000</v>
      </c>
      <c r="H85" s="30">
        <v>30000</v>
      </c>
    </row>
    <row r="86" spans="2:8" ht="21" customHeight="1" x14ac:dyDescent="0.25">
      <c r="B86" s="92">
        <v>77</v>
      </c>
      <c r="C86" s="18" t="s">
        <v>288</v>
      </c>
      <c r="D86" s="28" t="s">
        <v>132</v>
      </c>
      <c r="E86" s="29" t="s">
        <v>376</v>
      </c>
      <c r="F86" s="29"/>
      <c r="G86" s="30">
        <f>G87</f>
        <v>30000</v>
      </c>
      <c r="H86" s="30">
        <f>H87</f>
        <v>30000</v>
      </c>
    </row>
    <row r="87" spans="2:8" ht="30" customHeight="1" x14ac:dyDescent="0.25">
      <c r="B87" s="92">
        <v>78</v>
      </c>
      <c r="C87" s="18" t="s">
        <v>238</v>
      </c>
      <c r="D87" s="28" t="s">
        <v>132</v>
      </c>
      <c r="E87" s="29" t="s">
        <v>376</v>
      </c>
      <c r="F87" s="29" t="s">
        <v>239</v>
      </c>
      <c r="G87" s="30">
        <v>30000</v>
      </c>
      <c r="H87" s="30">
        <v>30000</v>
      </c>
    </row>
    <row r="88" spans="2:8" ht="18" customHeight="1" x14ac:dyDescent="0.25">
      <c r="B88" s="92">
        <v>79</v>
      </c>
      <c r="C88" s="55" t="s">
        <v>112</v>
      </c>
      <c r="D88" s="56" t="s">
        <v>133</v>
      </c>
      <c r="E88" s="57"/>
      <c r="F88" s="57"/>
      <c r="G88" s="58">
        <f>G89</f>
        <v>430000</v>
      </c>
      <c r="H88" s="58">
        <f>H89</f>
        <v>430000</v>
      </c>
    </row>
    <row r="89" spans="2:8" ht="41.25" customHeight="1" x14ac:dyDescent="0.25">
      <c r="B89" s="92">
        <v>80</v>
      </c>
      <c r="C89" s="49" t="s">
        <v>248</v>
      </c>
      <c r="D89" s="28" t="s">
        <v>133</v>
      </c>
      <c r="E89" s="29" t="s">
        <v>249</v>
      </c>
      <c r="F89" s="29"/>
      <c r="G89" s="30">
        <f>G90</f>
        <v>430000</v>
      </c>
      <c r="H89" s="30">
        <f>H90</f>
        <v>430000</v>
      </c>
    </row>
    <row r="90" spans="2:8" ht="18" customHeight="1" x14ac:dyDescent="0.25">
      <c r="B90" s="92">
        <v>81</v>
      </c>
      <c r="C90" s="18" t="s">
        <v>289</v>
      </c>
      <c r="D90" s="28" t="s">
        <v>133</v>
      </c>
      <c r="E90" s="29" t="s">
        <v>377</v>
      </c>
      <c r="F90" s="29"/>
      <c r="G90" s="30">
        <f>G91+G93+G95+G97</f>
        <v>430000</v>
      </c>
      <c r="H90" s="30">
        <f>H91+H93+H95+H97</f>
        <v>430000</v>
      </c>
    </row>
    <row r="91" spans="2:8" ht="18" customHeight="1" x14ac:dyDescent="0.25">
      <c r="B91" s="92">
        <v>82</v>
      </c>
      <c r="C91" s="18" t="s">
        <v>290</v>
      </c>
      <c r="D91" s="28" t="s">
        <v>133</v>
      </c>
      <c r="E91" s="29" t="s">
        <v>378</v>
      </c>
      <c r="F91" s="29"/>
      <c r="G91" s="30">
        <f>G92</f>
        <v>305000</v>
      </c>
      <c r="H91" s="30">
        <f>H92</f>
        <v>305000</v>
      </c>
    </row>
    <row r="92" spans="2:8" ht="28.5" customHeight="1" x14ac:dyDescent="0.25">
      <c r="B92" s="92">
        <v>83</v>
      </c>
      <c r="C92" s="18" t="s">
        <v>238</v>
      </c>
      <c r="D92" s="28" t="s">
        <v>133</v>
      </c>
      <c r="E92" s="29" t="s">
        <v>378</v>
      </c>
      <c r="F92" s="29" t="s">
        <v>239</v>
      </c>
      <c r="G92" s="30">
        <v>305000</v>
      </c>
      <c r="H92" s="30">
        <v>305000</v>
      </c>
    </row>
    <row r="93" spans="2:8" ht="18" customHeight="1" x14ac:dyDescent="0.25">
      <c r="B93" s="92">
        <v>84</v>
      </c>
      <c r="C93" s="18" t="s">
        <v>291</v>
      </c>
      <c r="D93" s="28" t="s">
        <v>133</v>
      </c>
      <c r="E93" s="29" t="s">
        <v>379</v>
      </c>
      <c r="F93" s="29"/>
      <c r="G93" s="30">
        <f>G94</f>
        <v>15000</v>
      </c>
      <c r="H93" s="30">
        <f>H94</f>
        <v>15000</v>
      </c>
    </row>
    <row r="94" spans="2:8" ht="29.25" customHeight="1" x14ac:dyDescent="0.25">
      <c r="B94" s="92">
        <v>85</v>
      </c>
      <c r="C94" s="18" t="s">
        <v>238</v>
      </c>
      <c r="D94" s="28" t="s">
        <v>133</v>
      </c>
      <c r="E94" s="29" t="s">
        <v>379</v>
      </c>
      <c r="F94" s="29" t="s">
        <v>239</v>
      </c>
      <c r="G94" s="30">
        <v>15000</v>
      </c>
      <c r="H94" s="30">
        <v>15000</v>
      </c>
    </row>
    <row r="95" spans="2:8" ht="18" customHeight="1" x14ac:dyDescent="0.25">
      <c r="B95" s="92">
        <v>86</v>
      </c>
      <c r="C95" s="18" t="s">
        <v>144</v>
      </c>
      <c r="D95" s="28" t="s">
        <v>133</v>
      </c>
      <c r="E95" s="29" t="s">
        <v>380</v>
      </c>
      <c r="F95" s="29"/>
      <c r="G95" s="30">
        <f>G96</f>
        <v>10000</v>
      </c>
      <c r="H95" s="30">
        <f>H96</f>
        <v>10000</v>
      </c>
    </row>
    <row r="96" spans="2:8" ht="27.75" customHeight="1" x14ac:dyDescent="0.25">
      <c r="B96" s="92">
        <v>87</v>
      </c>
      <c r="C96" s="18" t="s">
        <v>238</v>
      </c>
      <c r="D96" s="28" t="s">
        <v>133</v>
      </c>
      <c r="E96" s="29" t="s">
        <v>380</v>
      </c>
      <c r="F96" s="29" t="s">
        <v>239</v>
      </c>
      <c r="G96" s="30">
        <v>10000</v>
      </c>
      <c r="H96" s="30">
        <v>10000</v>
      </c>
    </row>
    <row r="97" spans="2:8" ht="18" customHeight="1" x14ac:dyDescent="0.25">
      <c r="B97" s="92">
        <v>88</v>
      </c>
      <c r="C97" s="18" t="s">
        <v>292</v>
      </c>
      <c r="D97" s="28" t="s">
        <v>133</v>
      </c>
      <c r="E97" s="29" t="s">
        <v>381</v>
      </c>
      <c r="F97" s="29"/>
      <c r="G97" s="30">
        <f>G98</f>
        <v>100000</v>
      </c>
      <c r="H97" s="30">
        <f>H98</f>
        <v>100000</v>
      </c>
    </row>
    <row r="98" spans="2:8" ht="26.25" customHeight="1" x14ac:dyDescent="0.25">
      <c r="B98" s="92">
        <v>89</v>
      </c>
      <c r="C98" s="18" t="s">
        <v>238</v>
      </c>
      <c r="D98" s="28" t="s">
        <v>133</v>
      </c>
      <c r="E98" s="29" t="s">
        <v>381</v>
      </c>
      <c r="F98" s="29" t="s">
        <v>239</v>
      </c>
      <c r="G98" s="30">
        <v>100000</v>
      </c>
      <c r="H98" s="30">
        <v>100000</v>
      </c>
    </row>
    <row r="99" spans="2:8" ht="18" customHeight="1" x14ac:dyDescent="0.25">
      <c r="B99" s="92">
        <v>90</v>
      </c>
      <c r="C99" s="72" t="s">
        <v>293</v>
      </c>
      <c r="D99" s="61" t="s">
        <v>135</v>
      </c>
      <c r="E99" s="62"/>
      <c r="F99" s="62"/>
      <c r="G99" s="63">
        <f>G100</f>
        <v>4580248</v>
      </c>
      <c r="H99" s="63">
        <f>H100</f>
        <v>4660522</v>
      </c>
    </row>
    <row r="100" spans="2:8" ht="28.5" customHeight="1" x14ac:dyDescent="0.25">
      <c r="B100" s="92">
        <v>91</v>
      </c>
      <c r="C100" s="49" t="s">
        <v>294</v>
      </c>
      <c r="D100" s="28" t="s">
        <v>135</v>
      </c>
      <c r="E100" s="29" t="s">
        <v>295</v>
      </c>
      <c r="F100" s="29"/>
      <c r="G100" s="30">
        <f>G101+G106</f>
        <v>4580248</v>
      </c>
      <c r="H100" s="30">
        <f>H101+H106</f>
        <v>4660522</v>
      </c>
    </row>
    <row r="101" spans="2:8" ht="18" customHeight="1" x14ac:dyDescent="0.25">
      <c r="B101" s="92">
        <v>92</v>
      </c>
      <c r="C101" s="18" t="s">
        <v>296</v>
      </c>
      <c r="D101" s="28" t="s">
        <v>135</v>
      </c>
      <c r="E101" s="29" t="s">
        <v>297</v>
      </c>
      <c r="F101" s="29"/>
      <c r="G101" s="30">
        <f>G102</f>
        <v>383944</v>
      </c>
      <c r="H101" s="30">
        <f>H102</f>
        <v>391218</v>
      </c>
    </row>
    <row r="102" spans="2:8" ht="30" customHeight="1" x14ac:dyDescent="0.25">
      <c r="B102" s="92">
        <v>93</v>
      </c>
      <c r="C102" s="18" t="s">
        <v>298</v>
      </c>
      <c r="D102" s="28" t="s">
        <v>135</v>
      </c>
      <c r="E102" s="29" t="s">
        <v>382</v>
      </c>
      <c r="F102" s="29"/>
      <c r="G102" s="30">
        <f>G103</f>
        <v>383944</v>
      </c>
      <c r="H102" s="30">
        <f>H103</f>
        <v>391218</v>
      </c>
    </row>
    <row r="103" spans="2:8" ht="18" customHeight="1" x14ac:dyDescent="0.25">
      <c r="B103" s="92">
        <v>94</v>
      </c>
      <c r="C103" s="18" t="s">
        <v>299</v>
      </c>
      <c r="D103" s="28" t="s">
        <v>135</v>
      </c>
      <c r="E103" s="29" t="s">
        <v>382</v>
      </c>
      <c r="F103" s="29" t="s">
        <v>300</v>
      </c>
      <c r="G103" s="30">
        <f>G104+G105</f>
        <v>383944</v>
      </c>
      <c r="H103" s="30">
        <f>H104+H105</f>
        <v>391218</v>
      </c>
    </row>
    <row r="104" spans="2:8" ht="57.75" customHeight="1" x14ac:dyDescent="0.25">
      <c r="B104" s="92">
        <v>95</v>
      </c>
      <c r="C104" s="18" t="s">
        <v>316</v>
      </c>
      <c r="D104" s="28" t="s">
        <v>135</v>
      </c>
      <c r="E104" s="29" t="s">
        <v>382</v>
      </c>
      <c r="F104" s="29" t="s">
        <v>317</v>
      </c>
      <c r="G104" s="30">
        <v>371944</v>
      </c>
      <c r="H104" s="30">
        <v>378418</v>
      </c>
    </row>
    <row r="105" spans="2:8" ht="19.5" customHeight="1" x14ac:dyDescent="0.25">
      <c r="B105" s="92">
        <v>96</v>
      </c>
      <c r="C105" s="18" t="s">
        <v>318</v>
      </c>
      <c r="D105" s="28" t="s">
        <v>135</v>
      </c>
      <c r="E105" s="29" t="s">
        <v>382</v>
      </c>
      <c r="F105" s="29" t="s">
        <v>319</v>
      </c>
      <c r="G105" s="30">
        <v>12000</v>
      </c>
      <c r="H105" s="30">
        <v>12800</v>
      </c>
    </row>
    <row r="106" spans="2:8" ht="18" customHeight="1" x14ac:dyDescent="0.25">
      <c r="B106" s="92">
        <v>97</v>
      </c>
      <c r="C106" s="18" t="s">
        <v>301</v>
      </c>
      <c r="D106" s="28" t="s">
        <v>135</v>
      </c>
      <c r="E106" s="29" t="s">
        <v>302</v>
      </c>
      <c r="F106" s="29"/>
      <c r="G106" s="30">
        <f>G107</f>
        <v>4196304</v>
      </c>
      <c r="H106" s="30">
        <f>H107</f>
        <v>4269304</v>
      </c>
    </row>
    <row r="107" spans="2:8" ht="42.75" customHeight="1" x14ac:dyDescent="0.25">
      <c r="B107" s="92">
        <v>98</v>
      </c>
      <c r="C107" s="18" t="s">
        <v>303</v>
      </c>
      <c r="D107" s="28" t="s">
        <v>135</v>
      </c>
      <c r="E107" s="29" t="s">
        <v>304</v>
      </c>
      <c r="F107" s="29"/>
      <c r="G107" s="30">
        <f>G108</f>
        <v>4196304</v>
      </c>
      <c r="H107" s="30">
        <f>H108</f>
        <v>4269304</v>
      </c>
    </row>
    <row r="108" spans="2:8" ht="18" customHeight="1" x14ac:dyDescent="0.25">
      <c r="B108" s="92">
        <v>99</v>
      </c>
      <c r="C108" s="18" t="s">
        <v>299</v>
      </c>
      <c r="D108" s="28" t="s">
        <v>135</v>
      </c>
      <c r="E108" s="29" t="s">
        <v>304</v>
      </c>
      <c r="F108" s="29" t="s">
        <v>300</v>
      </c>
      <c r="G108" s="30">
        <f>G109+G110</f>
        <v>4196304</v>
      </c>
      <c r="H108" s="30">
        <f>H109+H110</f>
        <v>4269304</v>
      </c>
    </row>
    <row r="109" spans="2:8" ht="44.25" customHeight="1" x14ac:dyDescent="0.25">
      <c r="B109" s="92">
        <v>100</v>
      </c>
      <c r="C109" s="18" t="s">
        <v>316</v>
      </c>
      <c r="D109" s="28" t="s">
        <v>135</v>
      </c>
      <c r="E109" s="29" t="s">
        <v>304</v>
      </c>
      <c r="F109" s="29" t="s">
        <v>317</v>
      </c>
      <c r="G109" s="30">
        <v>4176304</v>
      </c>
      <c r="H109" s="30">
        <v>4244304</v>
      </c>
    </row>
    <row r="110" spans="2:8" ht="18" customHeight="1" x14ac:dyDescent="0.25">
      <c r="B110" s="92">
        <v>101</v>
      </c>
      <c r="C110" s="18" t="s">
        <v>318</v>
      </c>
      <c r="D110" s="28" t="s">
        <v>135</v>
      </c>
      <c r="E110" s="29" t="s">
        <v>304</v>
      </c>
      <c r="F110" s="29" t="s">
        <v>319</v>
      </c>
      <c r="G110" s="30">
        <v>20000</v>
      </c>
      <c r="H110" s="30">
        <v>25000</v>
      </c>
    </row>
    <row r="111" spans="2:8" ht="18" customHeight="1" x14ac:dyDescent="0.25">
      <c r="B111" s="92">
        <v>102</v>
      </c>
      <c r="C111" s="72" t="s">
        <v>305</v>
      </c>
      <c r="D111" s="61" t="s">
        <v>227</v>
      </c>
      <c r="E111" s="62"/>
      <c r="F111" s="62"/>
      <c r="G111" s="63">
        <f t="shared" ref="G111:H113" si="3">G112</f>
        <v>70854.48</v>
      </c>
      <c r="H111" s="63">
        <f t="shared" si="3"/>
        <v>70854.48</v>
      </c>
    </row>
    <row r="112" spans="2:8" ht="18" customHeight="1" x14ac:dyDescent="0.25">
      <c r="B112" s="92">
        <v>103</v>
      </c>
      <c r="C112" s="18" t="s">
        <v>116</v>
      </c>
      <c r="D112" s="28" t="s">
        <v>151</v>
      </c>
      <c r="E112" s="29"/>
      <c r="F112" s="29"/>
      <c r="G112" s="30">
        <f t="shared" si="3"/>
        <v>70854.48</v>
      </c>
      <c r="H112" s="30">
        <f t="shared" si="3"/>
        <v>70854.48</v>
      </c>
    </row>
    <row r="113" spans="2:8" ht="27.75" customHeight="1" x14ac:dyDescent="0.25">
      <c r="B113" s="92">
        <v>104</v>
      </c>
      <c r="C113" s="18" t="s">
        <v>271</v>
      </c>
      <c r="D113" s="28" t="s">
        <v>151</v>
      </c>
      <c r="E113" s="29" t="s">
        <v>364</v>
      </c>
      <c r="F113" s="29"/>
      <c r="G113" s="30">
        <f t="shared" si="3"/>
        <v>70854.48</v>
      </c>
      <c r="H113" s="30">
        <f t="shared" si="3"/>
        <v>70854.48</v>
      </c>
    </row>
    <row r="114" spans="2:8" ht="27.75" customHeight="1" x14ac:dyDescent="0.25">
      <c r="B114" s="92">
        <v>105</v>
      </c>
      <c r="C114" s="18" t="s">
        <v>306</v>
      </c>
      <c r="D114" s="28" t="s">
        <v>151</v>
      </c>
      <c r="E114" s="29" t="s">
        <v>364</v>
      </c>
      <c r="F114" s="29" t="s">
        <v>262</v>
      </c>
      <c r="G114" s="30">
        <v>70854.48</v>
      </c>
      <c r="H114" s="30">
        <v>70854.48</v>
      </c>
    </row>
    <row r="115" spans="2:8" ht="18" customHeight="1" x14ac:dyDescent="0.25">
      <c r="B115" s="92">
        <v>106</v>
      </c>
      <c r="C115" s="72" t="s">
        <v>307</v>
      </c>
      <c r="D115" s="61" t="s">
        <v>308</v>
      </c>
      <c r="E115" s="62"/>
      <c r="F115" s="62"/>
      <c r="G115" s="63">
        <f t="shared" ref="G115:H118" si="4">G116</f>
        <v>130000</v>
      </c>
      <c r="H115" s="63">
        <f t="shared" si="4"/>
        <v>130000</v>
      </c>
    </row>
    <row r="116" spans="2:8" ht="18" customHeight="1" x14ac:dyDescent="0.25">
      <c r="B116" s="92">
        <v>107</v>
      </c>
      <c r="C116" s="18" t="s">
        <v>228</v>
      </c>
      <c r="D116" s="28" t="s">
        <v>150</v>
      </c>
      <c r="E116" s="29"/>
      <c r="F116" s="29"/>
      <c r="G116" s="30">
        <f t="shared" si="4"/>
        <v>130000</v>
      </c>
      <c r="H116" s="30">
        <f t="shared" si="4"/>
        <v>130000</v>
      </c>
    </row>
    <row r="117" spans="2:8" ht="27" customHeight="1" x14ac:dyDescent="0.25">
      <c r="B117" s="92">
        <v>108</v>
      </c>
      <c r="C117" s="49" t="s">
        <v>294</v>
      </c>
      <c r="D117" s="28" t="s">
        <v>150</v>
      </c>
      <c r="E117" s="29" t="s">
        <v>295</v>
      </c>
      <c r="F117" s="29"/>
      <c r="G117" s="30">
        <f t="shared" si="4"/>
        <v>130000</v>
      </c>
      <c r="H117" s="30">
        <f t="shared" si="4"/>
        <v>130000</v>
      </c>
    </row>
    <row r="118" spans="2:8" ht="27.75" customHeight="1" x14ac:dyDescent="0.25">
      <c r="B118" s="92">
        <v>109</v>
      </c>
      <c r="C118" s="18" t="s">
        <v>309</v>
      </c>
      <c r="D118" s="28" t="s">
        <v>150</v>
      </c>
      <c r="E118" s="29" t="s">
        <v>383</v>
      </c>
      <c r="F118" s="29"/>
      <c r="G118" s="30">
        <f t="shared" si="4"/>
        <v>130000</v>
      </c>
      <c r="H118" s="30">
        <f t="shared" si="4"/>
        <v>130000</v>
      </c>
    </row>
    <row r="119" spans="2:8" ht="28.5" customHeight="1" x14ac:dyDescent="0.25">
      <c r="B119" s="92">
        <v>110</v>
      </c>
      <c r="C119" s="18" t="s">
        <v>238</v>
      </c>
      <c r="D119" s="28" t="s">
        <v>150</v>
      </c>
      <c r="E119" s="29" t="s">
        <v>383</v>
      </c>
      <c r="F119" s="29" t="s">
        <v>239</v>
      </c>
      <c r="G119" s="30">
        <v>130000</v>
      </c>
      <c r="H119" s="30">
        <v>130000</v>
      </c>
    </row>
    <row r="120" spans="2:8" ht="18.75" customHeight="1" x14ac:dyDescent="0.25">
      <c r="B120" s="92">
        <v>111</v>
      </c>
      <c r="C120" s="43" t="s">
        <v>321</v>
      </c>
      <c r="D120" s="28"/>
      <c r="E120" s="29"/>
      <c r="F120" s="29"/>
      <c r="G120" s="30">
        <f>G115+G111+G99+G80+G69+G54+G49+G9</f>
        <v>12262636.129999999</v>
      </c>
      <c r="H120" s="30">
        <f>H115+H111+H99+H80+H69+H54+H49+H9</f>
        <v>12140010.129999999</v>
      </c>
    </row>
    <row r="121" spans="2:8" x14ac:dyDescent="0.25">
      <c r="B121" s="92">
        <v>112</v>
      </c>
      <c r="C121" s="49" t="s">
        <v>117</v>
      </c>
      <c r="D121" s="28"/>
      <c r="E121" s="29"/>
      <c r="F121" s="29"/>
      <c r="G121" s="87">
        <f>G120*2.5/97.5</f>
        <v>314426.56743589736</v>
      </c>
      <c r="H121" s="88">
        <f>H120*5/95</f>
        <v>638947.90157894732</v>
      </c>
    </row>
    <row r="122" spans="2:8" x14ac:dyDescent="0.25">
      <c r="B122" s="27"/>
      <c r="C122" s="13" t="s">
        <v>145</v>
      </c>
      <c r="D122" s="13"/>
      <c r="E122" s="13"/>
      <c r="F122" s="14"/>
      <c r="G122" s="30">
        <f>G121+G120</f>
        <v>12577062.697435897</v>
      </c>
      <c r="H122" s="30">
        <f>H121+H120</f>
        <v>12778958.031578947</v>
      </c>
    </row>
  </sheetData>
  <mergeCells count="6">
    <mergeCell ref="E7:F7"/>
    <mergeCell ref="E1:H1"/>
    <mergeCell ref="E2:H2"/>
    <mergeCell ref="E3:H3"/>
    <mergeCell ref="E4:H4"/>
    <mergeCell ref="B6:H6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прил.1</vt:lpstr>
      <vt:lpstr>прил.2</vt:lpstr>
      <vt:lpstr>прил.3</vt:lpstr>
      <vt:lpstr>прил.4</vt:lpstr>
      <vt:lpstr>прил.5</vt:lpstr>
      <vt:lpstr>прил.7 (15-16г)</vt:lpstr>
      <vt:lpstr>прил.6(2014)</vt:lpstr>
      <vt:lpstr>прил.8(2014) РП,ЦС,ВР</vt:lpstr>
      <vt:lpstr>прил.9 (15-16г) РП,ЦС,ВР</vt:lpstr>
      <vt:lpstr>прил.10(2014) ЦП</vt:lpstr>
      <vt:lpstr>прил.11(2015-16) ЦП </vt:lpstr>
      <vt:lpstr>прил.12 заим</vt:lpstr>
      <vt:lpstr>прил13.гар.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2014-01-10T04:57:42Z</cp:lastPrinted>
  <dcterms:created xsi:type="dcterms:W3CDTF">2013-10-30T01:31:05Z</dcterms:created>
  <dcterms:modified xsi:type="dcterms:W3CDTF">2014-01-10T05:01:05Z</dcterms:modified>
</cp:coreProperties>
</file>