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60" windowWidth="15480" windowHeight="11580" tabRatio="851" activeTab="2"/>
  </bookViews>
  <sheets>
    <sheet name="МПприл.3-объемы" sheetId="1" r:id="rId1"/>
    <sheet name="МПприл4-объемыОценка" sheetId="2" r:id="rId2"/>
    <sheet name="МПприл 5-МЗ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_xlnm._FilterDatabase" localSheetId="1" hidden="1">'МПприл4-объемыОценка'!$A$5:$L$19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2">'МПприл 5-МЗ'!$4:$5</definedName>
    <definedName name="_xlnm.Print_Titles" localSheetId="0">'МПприл.3-объемы'!$4:$5</definedName>
    <definedName name="_xlnm.Print_Titles" localSheetId="1">'МПприл4-объемыОценка'!$4:$5</definedName>
    <definedName name="кат">#REF!</definedName>
    <definedName name="М1">'[7]ПРОГНОЗ_1'!#REF!</definedName>
    <definedName name="Мониторинг1">'[8]Гр5(о)'!#REF!</definedName>
    <definedName name="_xlnm.Print_Area" localSheetId="2">'МПприл 5-МЗ'!$A$1:$N$27</definedName>
    <definedName name="_xlnm.Print_Area" localSheetId="0">'МПприл.3-объемы'!$A$1:$O$23</definedName>
    <definedName name="_xlnm.Print_Area" localSheetId="1">'МПприл4-объемыОценка'!$A$1:$I$37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<sst xmlns="http://schemas.openxmlformats.org/spreadsheetml/2006/main" count="174" uniqueCount="81">
  <si>
    <t xml:space="preserve">Всего </t>
  </si>
  <si>
    <t>в том числе :</t>
  </si>
  <si>
    <t>краевой бюджет</t>
  </si>
  <si>
    <t>бюджеты муниципальных образований</t>
  </si>
  <si>
    <t>юридические лица</t>
  </si>
  <si>
    <t>2012 год</t>
  </si>
  <si>
    <t>2013 год</t>
  </si>
  <si>
    <t xml:space="preserve">Наименование услуги и ее содержание: Библиотечное, библиографическое 
и информационное обслуживание  пользователей  библиотеки          </t>
  </si>
  <si>
    <t>бибки</t>
  </si>
  <si>
    <t>автономные</t>
  </si>
  <si>
    <t>бюджетные</t>
  </si>
  <si>
    <t>отчет за 2012 год (ПЗ к отчету о бюджете)</t>
  </si>
  <si>
    <t>НФЗ по итогам корректировки 2013 года (1 поправка)</t>
  </si>
  <si>
    <t>ДК</t>
  </si>
  <si>
    <t>Наименование  государственной программы, государственной подпрограммы</t>
  </si>
  <si>
    <t xml:space="preserve">Статус </t>
  </si>
  <si>
    <t>Значение показателя объема услуги (работы)</t>
  </si>
  <si>
    <t>Наименование услуги (работы), показателя объема услуги (работы)</t>
  </si>
  <si>
    <t>внебюджетные источники</t>
  </si>
  <si>
    <t>Ответственный исполнитель, 
соисполнители</t>
  </si>
  <si>
    <t>ГРБС</t>
  </si>
  <si>
    <t>РзПр</t>
  </si>
  <si>
    <t>ЦСР</t>
  </si>
  <si>
    <t>ВР</t>
  </si>
  <si>
    <t>2014 год</t>
  </si>
  <si>
    <t>2015 год</t>
  </si>
  <si>
    <t>2016 год</t>
  </si>
  <si>
    <t>0801</t>
  </si>
  <si>
    <t>Наименование ГРБС</t>
  </si>
  <si>
    <t xml:space="preserve">Код бюджетной классификации </t>
  </si>
  <si>
    <t>Развитие культуры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</si>
  <si>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</si>
  <si>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</si>
  <si>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</si>
  <si>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</si>
  <si>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</si>
  <si>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Администрация Бархатовского сельсовета</t>
  </si>
  <si>
    <t>Муниципальная программа</t>
  </si>
  <si>
    <t>Культурное наследие</t>
  </si>
  <si>
    <t>Подпрограмма 1. Культурное наследие</t>
  </si>
  <si>
    <t>Искусство и народное творчество</t>
  </si>
  <si>
    <t>014</t>
  </si>
  <si>
    <t xml:space="preserve">Наименование услуги и ее содержание: Организация  досуга и обеспечение жителей поселения культурно-досуговыми услугами       </t>
  </si>
  <si>
    <t>Показатель объема услуги: человек /единиц</t>
  </si>
  <si>
    <t>Число участников  клубных формирований</t>
  </si>
  <si>
    <t>Число посетителей  культурно-досуговых мероприятий</t>
  </si>
  <si>
    <t>Общее количество культурно-досуговых мероприятий</t>
  </si>
  <si>
    <t xml:space="preserve">Прогноз сводных показателей муниципальных  заданий </t>
  </si>
  <si>
    <t>З.А. Жаринова</t>
  </si>
  <si>
    <t>Мероприятие 1</t>
  </si>
  <si>
    <t>Поддержка и развитие физкультурно-массового движения в Бархатовском сельсовете</t>
  </si>
  <si>
    <t xml:space="preserve">Мероприятие 1 </t>
  </si>
  <si>
    <t>местный бюджет</t>
  </si>
  <si>
    <t>Количество клубных формирований</t>
  </si>
  <si>
    <t>Среднее число книговыдач в расчете на 1 тыс. человек населения</t>
  </si>
  <si>
    <t>Количество посетителей библиотеки на 1 тыс.человек населения</t>
  </si>
  <si>
    <t>Показатель объема услуги: единиц</t>
  </si>
  <si>
    <t>З,А. Жаринова</t>
  </si>
  <si>
    <t>Расходы местного бюджета на оказание (выполнение) муниципальной услуги (работы),  руб.</t>
  </si>
  <si>
    <t>Расходы (руб.), годы</t>
  </si>
  <si>
    <t>Оценка расходов (руб.), годы</t>
  </si>
  <si>
    <t>Наименование  программы, подпрограммы, мероприятия</t>
  </si>
  <si>
    <t>всего расходные обязательства по мероприятию</t>
  </si>
  <si>
    <t>Статус (муниципальная программа, подпрограмма, мероприятие)</t>
  </si>
  <si>
    <t>Подпрограмма 3</t>
  </si>
  <si>
    <t xml:space="preserve">Подпрограмма 3. Искусство и народное творчество </t>
  </si>
  <si>
    <t>2017 год</t>
  </si>
  <si>
    <t>Глава Бархатовского сельсовета</t>
  </si>
  <si>
    <t>Приложение № 5
 к  муниципальной программе «Создание условий для развития культуры и спорта»</t>
  </si>
  <si>
    <t xml:space="preserve">2016 год </t>
  </si>
  <si>
    <t>Приложение № 4
к  муниципальной программе «Создание условий для развития культуры и спорта»</t>
  </si>
  <si>
    <t>Ресурсное обеспечение и прогнозной оценке расходов на реализацию целей 
  муниципальной программы «Создание условий для развития культуры и спорта»  с  учетом источников финансирования, 
в том числе по уровням бюджетной системы</t>
  </si>
  <si>
    <t xml:space="preserve">Приложение № 3
к  муниципальной программе «Создание условий для развития культуры и спорта» </t>
  </si>
  <si>
    <t>0838064</t>
  </si>
  <si>
    <t>0818063</t>
  </si>
  <si>
    <t>1102</t>
  </si>
  <si>
    <t>0898000</t>
  </si>
  <si>
    <t>2018 год</t>
  </si>
  <si>
    <t>Итого на  
2014-2018 годы</t>
  </si>
  <si>
    <t>2017год</t>
  </si>
  <si>
    <t xml:space="preserve">Информация о распределении планируемых расходов  
по отдельным мероприятиям программы, подпрограммам  муниципальной программы Бархатовского сельсовета «Создание условий для развития культуры и спорта»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</si>
</sst>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#,##0.000"/>
    <numFmt numFmtId="168" formatCode="#,##0.00_р_.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65" fontId="2" fillId="0" borderId="0" xfId="0" applyNumberFormat="1" applyFont="1" applyAlignment="1">
      <alignment wrapText="1"/>
    </xf>
    <xf numFmtId="0" fontId="2" fillId="0" borderId="10" xfId="0" applyFont="1" applyBorder="1" applyAlignment="1">
      <alignment vertical="top" wrapText="1"/>
    </xf>
    <xf numFmtId="165" fontId="2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left" vertical="top" wrapText="1" indent="3"/>
    </xf>
    <xf numFmtId="165" fontId="9" fillId="0" borderId="0" xfId="0" applyNumberFormat="1" applyFont="1" applyAlignment="1">
      <alignment/>
    </xf>
    <xf numFmtId="0" fontId="8" fillId="0" borderId="0" xfId="52" applyFont="1" applyAlignment="1">
      <alignment wrapText="1"/>
      <protection/>
    </xf>
    <xf numFmtId="0" fontId="8" fillId="0" borderId="0" xfId="52" applyFont="1" applyAlignment="1">
      <alignment horizontal="center" vertical="top" wrapText="1"/>
      <protection/>
    </xf>
    <xf numFmtId="0" fontId="8" fillId="0" borderId="0" xfId="52" applyFont="1" applyAlignment="1">
      <alignment vertical="top" wrapText="1"/>
      <protection/>
    </xf>
    <xf numFmtId="0" fontId="8" fillId="0" borderId="10" xfId="52" applyFont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166" fontId="8" fillId="0" borderId="10" xfId="52" applyNumberFormat="1" applyFont="1" applyBorder="1" applyAlignment="1">
      <alignment vertical="top" wrapText="1"/>
      <protection/>
    </xf>
    <xf numFmtId="166" fontId="8" fillId="0" borderId="10" xfId="52" applyNumberFormat="1" applyFont="1" applyFill="1" applyBorder="1" applyAlignment="1">
      <alignment horizontal="right" vertical="top" wrapText="1"/>
      <protection/>
    </xf>
    <xf numFmtId="166" fontId="8" fillId="0" borderId="0" xfId="52" applyNumberFormat="1" applyFont="1" applyAlignment="1">
      <alignment vertical="top" wrapText="1"/>
      <protection/>
    </xf>
    <xf numFmtId="3" fontId="8" fillId="0" borderId="10" xfId="52" applyNumberFormat="1" applyFont="1" applyBorder="1" applyAlignment="1">
      <alignment vertical="top" wrapText="1"/>
      <protection/>
    </xf>
    <xf numFmtId="164" fontId="8" fillId="0" borderId="10" xfId="52" applyNumberFormat="1" applyFont="1" applyBorder="1" applyAlignment="1">
      <alignment vertical="top" wrapText="1"/>
      <protection/>
    </xf>
    <xf numFmtId="0" fontId="8" fillId="0" borderId="12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8" fillId="33" borderId="10" xfId="52" applyFont="1" applyFill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0" xfId="52" applyFont="1" applyFill="1" applyBorder="1" applyAlignment="1">
      <alignment vertical="top" wrapText="1"/>
      <protection/>
    </xf>
    <xf numFmtId="0" fontId="8" fillId="0" borderId="0" xfId="52" applyFont="1" applyFill="1" applyBorder="1" applyAlignment="1">
      <alignment horizontal="right" vertical="top" wrapText="1"/>
      <protection/>
    </xf>
    <xf numFmtId="164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4" fillId="0" borderId="0" xfId="52" applyFont="1" applyFill="1" applyAlignment="1">
      <alignment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4" fillId="0" borderId="0" xfId="52" applyFont="1" applyFill="1" applyBorder="1" applyAlignment="1">
      <alignment vertical="top" wrapText="1"/>
      <protection/>
    </xf>
    <xf numFmtId="0" fontId="4" fillId="0" borderId="0" xfId="52" applyFont="1" applyFill="1" applyAlignment="1">
      <alignment vertical="top" wrapText="1"/>
      <protection/>
    </xf>
    <xf numFmtId="49" fontId="2" fillId="0" borderId="10" xfId="0" applyNumberFormat="1" applyFont="1" applyBorder="1" applyAlignment="1">
      <alignment horizontal="center" vertical="top" wrapText="1"/>
    </xf>
    <xf numFmtId="164" fontId="8" fillId="0" borderId="10" xfId="52" applyNumberFormat="1" applyFont="1" applyFill="1" applyBorder="1" applyAlignment="1">
      <alignment vertical="top" wrapText="1"/>
      <protection/>
    </xf>
    <xf numFmtId="3" fontId="8" fillId="0" borderId="10" xfId="52" applyNumberFormat="1" applyFont="1" applyFill="1" applyBorder="1" applyAlignment="1">
      <alignment vertical="top" wrapText="1"/>
      <protection/>
    </xf>
    <xf numFmtId="0" fontId="11" fillId="0" borderId="10" xfId="52" applyFont="1" applyFill="1" applyBorder="1" applyAlignment="1">
      <alignment vertical="top" wrapText="1"/>
      <protection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 indent="3"/>
    </xf>
    <xf numFmtId="168" fontId="8" fillId="0" borderId="10" xfId="52" applyNumberFormat="1" applyFont="1" applyFill="1" applyBorder="1" applyAlignment="1">
      <alignment vertical="top" wrapText="1"/>
      <protection/>
    </xf>
    <xf numFmtId="168" fontId="8" fillId="0" borderId="10" xfId="52" applyNumberFormat="1" applyFont="1" applyBorder="1" applyAlignment="1">
      <alignment vertical="top" wrapText="1"/>
      <protection/>
    </xf>
    <xf numFmtId="0" fontId="0" fillId="0" borderId="0" xfId="0" applyAlignment="1">
      <alignment horizontal="right" vertical="top" wrapText="1"/>
    </xf>
    <xf numFmtId="174" fontId="11" fillId="0" borderId="10" xfId="0" applyNumberFormat="1" applyFont="1" applyBorder="1" applyAlignment="1">
      <alignment horizontal="right" vertical="top" wrapText="1"/>
    </xf>
    <xf numFmtId="174" fontId="47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Border="1" applyAlignment="1">
      <alignment horizontal="right" vertical="top" wrapText="1"/>
    </xf>
    <xf numFmtId="168" fontId="4" fillId="0" borderId="10" xfId="52" applyNumberFormat="1" applyFont="1" applyBorder="1" applyAlignment="1">
      <alignment vertical="top" wrapText="1"/>
      <protection/>
    </xf>
    <xf numFmtId="0" fontId="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165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19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8" fillId="0" borderId="0" xfId="59" applyFont="1" applyFill="1" applyAlignment="1">
      <alignment horizontal="left" vertical="top" wrapText="1"/>
      <protection/>
    </xf>
    <xf numFmtId="0" fontId="10" fillId="0" borderId="10" xfId="52" applyFont="1" applyBorder="1" applyAlignment="1">
      <alignment horizontal="left" wrapText="1"/>
      <protection/>
    </xf>
    <xf numFmtId="0" fontId="10" fillId="0" borderId="10" xfId="52" applyFont="1" applyBorder="1" applyAlignment="1">
      <alignment horizontal="left"/>
      <protection/>
    </xf>
    <xf numFmtId="0" fontId="8" fillId="0" borderId="0" xfId="52" applyFont="1" applyAlignment="1">
      <alignment horizontal="left" vertical="top" wrapText="1"/>
      <protection/>
    </xf>
    <xf numFmtId="0" fontId="8" fillId="0" borderId="0" xfId="52" applyFont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8" fillId="0" borderId="10" xfId="52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0;&#1086;&#1087;&#1080;&#1103;%20&#1053;&#1086;&#1088;&#1084;&#1072;&#1090;&#1080;&#1074;&#1099;%20&#1079;&#1072;&#1090;&#1088;&#1072;&#1090;%20-%20&#1052;&#1072;&#1088;&#1080;&#1085;&#1072;%20-%2001.08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3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42">
          <cell r="F42">
            <v>1518464.41855</v>
          </cell>
          <cell r="I42">
            <v>1442214.0065</v>
          </cell>
          <cell r="L42">
            <v>1466152.7714099998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26"/>
  <sheetViews>
    <sheetView view="pageBreakPreview" zoomScale="80" zoomScaleNormal="85" zoomScaleSheetLayoutView="80" zoomScalePageLayoutView="0" workbookViewId="0" topLeftCell="A1">
      <selection activeCell="A3" sqref="A3"/>
    </sheetView>
  </sheetViews>
  <sheetFormatPr defaultColWidth="9.00390625" defaultRowHeight="12.75" outlineLevelCol="1"/>
  <cols>
    <col min="1" max="1" width="20.00390625" style="6" customWidth="1"/>
    <col min="2" max="2" width="23.75390625" style="6" customWidth="1"/>
    <col min="3" max="3" width="34.00390625" style="6" customWidth="1"/>
    <col min="4" max="4" width="9.25390625" style="6" customWidth="1"/>
    <col min="5" max="5" width="8.625" style="6" customWidth="1"/>
    <col min="6" max="6" width="3.25390625" style="6" customWidth="1"/>
    <col min="7" max="7" width="3.00390625" style="6" customWidth="1"/>
    <col min="8" max="8" width="5.875" style="6" customWidth="1"/>
    <col min="9" max="9" width="8.875" style="6" customWidth="1"/>
    <col min="10" max="10" width="17.375" style="6" customWidth="1"/>
    <col min="11" max="11" width="16.875" style="6" customWidth="1"/>
    <col min="12" max="15" width="17.375" style="6" customWidth="1"/>
    <col min="16" max="16" width="8.875" style="6" customWidth="1"/>
    <col min="17" max="17" width="16.25390625" style="6" hidden="1" customWidth="1" outlineLevel="1"/>
    <col min="18" max="19" width="16.125" style="6" hidden="1" customWidth="1" outlineLevel="1"/>
    <col min="20" max="20" width="0" style="6" hidden="1" customWidth="1" outlineLevel="1"/>
    <col min="21" max="21" width="9.125" style="6" customWidth="1" collapsed="1"/>
    <col min="22" max="22" width="13.875" style="6" bestFit="1" customWidth="1"/>
    <col min="23" max="16384" width="9.125" style="6" customWidth="1"/>
  </cols>
  <sheetData>
    <row r="1" spans="9:15" ht="57" customHeight="1">
      <c r="I1" s="77" t="s">
        <v>72</v>
      </c>
      <c r="J1" s="77"/>
      <c r="K1" s="77"/>
      <c r="L1" s="77"/>
      <c r="M1" s="77"/>
      <c r="N1" s="77"/>
      <c r="O1" s="77"/>
    </row>
    <row r="2" spans="1:15" ht="51" customHeight="1">
      <c r="A2" s="78" t="s">
        <v>80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6:19" ht="15.75">
      <c r="F3" s="4">
        <v>8</v>
      </c>
      <c r="Q3" s="6">
        <f>3273967.4+28000</f>
        <v>3301967.4</v>
      </c>
      <c r="R3" s="6">
        <v>3307058.1</v>
      </c>
      <c r="S3" s="6">
        <v>2895283.8</v>
      </c>
    </row>
    <row r="4" spans="1:19" ht="34.5" customHeight="1">
      <c r="A4" s="79" t="s">
        <v>63</v>
      </c>
      <c r="B4" s="79" t="s">
        <v>61</v>
      </c>
      <c r="C4" s="79" t="s">
        <v>28</v>
      </c>
      <c r="D4" s="79" t="s">
        <v>29</v>
      </c>
      <c r="E4" s="79"/>
      <c r="F4" s="79"/>
      <c r="G4" s="79"/>
      <c r="H4" s="79"/>
      <c r="I4" s="79"/>
      <c r="J4" s="79" t="s">
        <v>59</v>
      </c>
      <c r="K4" s="79"/>
      <c r="L4" s="79"/>
      <c r="M4" s="79"/>
      <c r="N4" s="79"/>
      <c r="O4" s="79"/>
      <c r="Q4" s="8">
        <f>J6</f>
        <v>5064443.46</v>
      </c>
      <c r="R4" s="8">
        <f>K6</f>
        <v>4954305.23</v>
      </c>
      <c r="S4" s="8">
        <f>L6</f>
        <v>4495000</v>
      </c>
    </row>
    <row r="5" spans="1:19" ht="47.25" customHeight="1">
      <c r="A5" s="79"/>
      <c r="B5" s="79"/>
      <c r="C5" s="79"/>
      <c r="D5" s="7" t="s">
        <v>20</v>
      </c>
      <c r="E5" s="7" t="s">
        <v>21</v>
      </c>
      <c r="F5" s="71" t="s">
        <v>22</v>
      </c>
      <c r="G5" s="72"/>
      <c r="H5" s="73"/>
      <c r="I5" s="7" t="s">
        <v>23</v>
      </c>
      <c r="J5" s="7" t="s">
        <v>24</v>
      </c>
      <c r="K5" s="7" t="s">
        <v>25</v>
      </c>
      <c r="L5" s="7" t="s">
        <v>26</v>
      </c>
      <c r="M5" s="7" t="s">
        <v>66</v>
      </c>
      <c r="N5" s="7" t="s">
        <v>77</v>
      </c>
      <c r="O5" s="7" t="s">
        <v>78</v>
      </c>
      <c r="Q5" s="8">
        <f>Q3-Q4</f>
        <v>-1762476.06</v>
      </c>
      <c r="R5" s="8">
        <f>R3-R4</f>
        <v>-1647247.1300000004</v>
      </c>
      <c r="S5" s="8">
        <f>S3-S4</f>
        <v>-1599716.2000000002</v>
      </c>
    </row>
    <row r="6" spans="1:22" ht="33" customHeight="1">
      <c r="A6" s="64" t="s">
        <v>37</v>
      </c>
      <c r="B6" s="64" t="s">
        <v>30</v>
      </c>
      <c r="C6" s="9" t="s">
        <v>31</v>
      </c>
      <c r="D6" s="7" t="s">
        <v>32</v>
      </c>
      <c r="E6" s="40" t="s">
        <v>32</v>
      </c>
      <c r="F6" s="74" t="s">
        <v>32</v>
      </c>
      <c r="G6" s="75"/>
      <c r="H6" s="76"/>
      <c r="I6" s="7" t="s">
        <v>32</v>
      </c>
      <c r="J6" s="60">
        <f aca="true" t="shared" si="0" ref="J6:O6">J8</f>
        <v>5064443.46</v>
      </c>
      <c r="K6" s="60">
        <f t="shared" si="0"/>
        <v>4954305.23</v>
      </c>
      <c r="L6" s="60">
        <f t="shared" si="0"/>
        <v>4495000</v>
      </c>
      <c r="M6" s="60">
        <f t="shared" si="0"/>
        <v>4495000</v>
      </c>
      <c r="N6" s="60">
        <f t="shared" si="0"/>
        <v>4495000</v>
      </c>
      <c r="O6" s="60">
        <f t="shared" si="0"/>
        <v>23503748.69</v>
      </c>
      <c r="V6" s="8"/>
    </row>
    <row r="7" spans="1:19" ht="15.75">
      <c r="A7" s="64"/>
      <c r="B7" s="64"/>
      <c r="C7" s="9" t="s">
        <v>33</v>
      </c>
      <c r="D7" s="7"/>
      <c r="E7" s="40" t="s">
        <v>32</v>
      </c>
      <c r="F7" s="74" t="s">
        <v>32</v>
      </c>
      <c r="G7" s="75"/>
      <c r="H7" s="76"/>
      <c r="I7" s="7" t="s">
        <v>32</v>
      </c>
      <c r="J7" s="61"/>
      <c r="K7" s="62"/>
      <c r="L7" s="62"/>
      <c r="M7" s="61"/>
      <c r="N7" s="61"/>
      <c r="O7" s="61"/>
      <c r="Q7" s="8">
        <v>2809386.2</v>
      </c>
      <c r="R7" s="8">
        <v>2813055.3</v>
      </c>
      <c r="S7" s="8">
        <v>2810976</v>
      </c>
    </row>
    <row r="8" spans="1:19" ht="30" customHeight="1">
      <c r="A8" s="64"/>
      <c r="B8" s="64"/>
      <c r="C8" s="3" t="s">
        <v>36</v>
      </c>
      <c r="D8" s="1" t="s">
        <v>41</v>
      </c>
      <c r="E8" s="40" t="s">
        <v>27</v>
      </c>
      <c r="F8" s="74" t="s">
        <v>32</v>
      </c>
      <c r="G8" s="75"/>
      <c r="H8" s="76"/>
      <c r="I8" s="7" t="s">
        <v>32</v>
      </c>
      <c r="J8" s="60">
        <f aca="true" t="shared" si="1" ref="J8:O8">J11+J14+J17</f>
        <v>5064443.46</v>
      </c>
      <c r="K8" s="60">
        <f t="shared" si="1"/>
        <v>4954305.23</v>
      </c>
      <c r="L8" s="60">
        <f t="shared" si="1"/>
        <v>4495000</v>
      </c>
      <c r="M8" s="60">
        <f t="shared" si="1"/>
        <v>4495000</v>
      </c>
      <c r="N8" s="60">
        <f t="shared" si="1"/>
        <v>4495000</v>
      </c>
      <c r="O8" s="60">
        <f t="shared" si="1"/>
        <v>23503748.69</v>
      </c>
      <c r="Q8" s="8">
        <f>J8-'[13]ПП3'!J85-'[13]ПП3'!J98-'[13]ПП3'!J99</f>
        <v>5054419.56</v>
      </c>
      <c r="R8" s="8">
        <f>K8-'[13]ПП3'!K85-'[13]ПП3'!K98-'[13]ПП3'!K99</f>
        <v>4944239.23</v>
      </c>
      <c r="S8" s="8">
        <f>L8-'[13]ПП3'!L85-'[13]ПП3'!L98-'[13]ПП3'!L99</f>
        <v>4484934</v>
      </c>
    </row>
    <row r="9" spans="1:15" ht="31.5" customHeight="1">
      <c r="A9" s="64" t="s">
        <v>34</v>
      </c>
      <c r="B9" s="65" t="s">
        <v>38</v>
      </c>
      <c r="C9" s="9" t="s">
        <v>35</v>
      </c>
      <c r="D9" s="40" t="s">
        <v>41</v>
      </c>
      <c r="E9" s="40" t="s">
        <v>27</v>
      </c>
      <c r="F9" s="74" t="s">
        <v>32</v>
      </c>
      <c r="G9" s="75"/>
      <c r="H9" s="76"/>
      <c r="I9" s="7" t="s">
        <v>32</v>
      </c>
      <c r="J9" s="60">
        <f>J11</f>
        <v>400358.79</v>
      </c>
      <c r="K9" s="62">
        <v>422232.4</v>
      </c>
      <c r="L9" s="62">
        <v>0</v>
      </c>
      <c r="M9" s="60">
        <v>0</v>
      </c>
      <c r="N9" s="60">
        <v>0</v>
      </c>
      <c r="O9" s="60">
        <f>O11</f>
        <v>822591.19</v>
      </c>
    </row>
    <row r="10" spans="1:15" ht="15.75">
      <c r="A10" s="64"/>
      <c r="B10" s="65"/>
      <c r="C10" s="9" t="s">
        <v>33</v>
      </c>
      <c r="D10" s="40"/>
      <c r="E10" s="40" t="s">
        <v>32</v>
      </c>
      <c r="F10" s="74" t="s">
        <v>32</v>
      </c>
      <c r="G10" s="75"/>
      <c r="H10" s="76"/>
      <c r="I10" s="7" t="s">
        <v>32</v>
      </c>
      <c r="J10" s="61"/>
      <c r="K10" s="62"/>
      <c r="L10" s="62"/>
      <c r="M10" s="60"/>
      <c r="N10" s="60"/>
      <c r="O10" s="60">
        <f>SUM(J10:L10)</f>
        <v>0</v>
      </c>
    </row>
    <row r="11" spans="1:15" ht="32.25" customHeight="1">
      <c r="A11" s="64"/>
      <c r="B11" s="65"/>
      <c r="C11" s="3" t="s">
        <v>36</v>
      </c>
      <c r="D11" s="1" t="s">
        <v>41</v>
      </c>
      <c r="E11" s="40" t="s">
        <v>27</v>
      </c>
      <c r="F11" s="74" t="s">
        <v>74</v>
      </c>
      <c r="G11" s="75"/>
      <c r="H11" s="76"/>
      <c r="I11" s="7">
        <v>610</v>
      </c>
      <c r="J11" s="60">
        <v>400358.79</v>
      </c>
      <c r="K11" s="62">
        <v>422232.4</v>
      </c>
      <c r="L11" s="62">
        <v>0</v>
      </c>
      <c r="M11" s="60">
        <v>0</v>
      </c>
      <c r="N11" s="60">
        <v>0</v>
      </c>
      <c r="O11" s="60">
        <f>SUM(J11:M11)</f>
        <v>822591.19</v>
      </c>
    </row>
    <row r="12" spans="1:15" ht="31.5">
      <c r="A12" s="64" t="s">
        <v>64</v>
      </c>
      <c r="B12" s="65" t="s">
        <v>40</v>
      </c>
      <c r="C12" s="9" t="s">
        <v>35</v>
      </c>
      <c r="D12" s="40" t="s">
        <v>41</v>
      </c>
      <c r="E12" s="40" t="s">
        <v>27</v>
      </c>
      <c r="F12" s="74" t="s">
        <v>32</v>
      </c>
      <c r="G12" s="87"/>
      <c r="H12" s="88"/>
      <c r="I12" s="7" t="s">
        <v>32</v>
      </c>
      <c r="J12" s="60">
        <f aca="true" t="shared" si="2" ref="J12:O12">J14</f>
        <v>4504084.67</v>
      </c>
      <c r="K12" s="60">
        <f t="shared" si="2"/>
        <v>4402072.83</v>
      </c>
      <c r="L12" s="60">
        <f t="shared" si="2"/>
        <v>4365000</v>
      </c>
      <c r="M12" s="60">
        <f t="shared" si="2"/>
        <v>4365000</v>
      </c>
      <c r="N12" s="60">
        <f t="shared" si="2"/>
        <v>4365000</v>
      </c>
      <c r="O12" s="60">
        <f t="shared" si="2"/>
        <v>22001157.5</v>
      </c>
    </row>
    <row r="13" spans="1:15" ht="15.75">
      <c r="A13" s="64"/>
      <c r="B13" s="66"/>
      <c r="C13" s="9" t="s">
        <v>33</v>
      </c>
      <c r="D13" s="40"/>
      <c r="E13" s="40"/>
      <c r="F13" s="74" t="s">
        <v>32</v>
      </c>
      <c r="G13" s="75"/>
      <c r="H13" s="76"/>
      <c r="I13" s="7" t="s">
        <v>32</v>
      </c>
      <c r="J13" s="61"/>
      <c r="K13" s="62"/>
      <c r="L13" s="62"/>
      <c r="M13" s="61"/>
      <c r="N13" s="61"/>
      <c r="O13" s="61"/>
    </row>
    <row r="14" spans="1:15" ht="31.5">
      <c r="A14" s="64"/>
      <c r="B14" s="67"/>
      <c r="C14" s="3" t="s">
        <v>36</v>
      </c>
      <c r="D14" s="1" t="s">
        <v>41</v>
      </c>
      <c r="E14" s="40" t="s">
        <v>27</v>
      </c>
      <c r="F14" s="74" t="s">
        <v>73</v>
      </c>
      <c r="G14" s="75"/>
      <c r="H14" s="76"/>
      <c r="I14" s="7">
        <v>610</v>
      </c>
      <c r="J14" s="60">
        <v>4504084.67</v>
      </c>
      <c r="K14" s="62">
        <v>4402072.83</v>
      </c>
      <c r="L14" s="60">
        <v>4365000</v>
      </c>
      <c r="M14" s="60">
        <v>4365000</v>
      </c>
      <c r="N14" s="60">
        <v>4365000</v>
      </c>
      <c r="O14" s="60">
        <f>SUM(J14:N14)</f>
        <v>22001157.5</v>
      </c>
    </row>
    <row r="15" spans="1:15" ht="31.5">
      <c r="A15" s="64" t="s">
        <v>49</v>
      </c>
      <c r="B15" s="65" t="s">
        <v>50</v>
      </c>
      <c r="C15" s="9" t="s">
        <v>62</v>
      </c>
      <c r="D15" s="40" t="s">
        <v>41</v>
      </c>
      <c r="E15" s="40" t="s">
        <v>75</v>
      </c>
      <c r="F15" s="74" t="s">
        <v>32</v>
      </c>
      <c r="G15" s="87"/>
      <c r="H15" s="88"/>
      <c r="I15" s="7" t="s">
        <v>32</v>
      </c>
      <c r="J15" s="60">
        <f>J17</f>
        <v>160000</v>
      </c>
      <c r="K15" s="60">
        <f>K17</f>
        <v>130000</v>
      </c>
      <c r="L15" s="60">
        <f>L17</f>
        <v>130000</v>
      </c>
      <c r="M15" s="60">
        <f>M17</f>
        <v>130000</v>
      </c>
      <c r="N15" s="60">
        <v>130000</v>
      </c>
      <c r="O15" s="60">
        <f>O17</f>
        <v>680000</v>
      </c>
    </row>
    <row r="16" spans="1:15" ht="15.75">
      <c r="A16" s="64"/>
      <c r="B16" s="66"/>
      <c r="C16" s="9" t="s">
        <v>33</v>
      </c>
      <c r="D16" s="40"/>
      <c r="E16" s="40"/>
      <c r="F16" s="74" t="s">
        <v>32</v>
      </c>
      <c r="G16" s="75"/>
      <c r="H16" s="76"/>
      <c r="I16" s="7" t="s">
        <v>32</v>
      </c>
      <c r="J16" s="60"/>
      <c r="K16" s="62"/>
      <c r="L16" s="62"/>
      <c r="M16" s="60"/>
      <c r="N16" s="60"/>
      <c r="O16" s="61"/>
    </row>
    <row r="17" spans="1:15" ht="31.5">
      <c r="A17" s="64"/>
      <c r="B17" s="67"/>
      <c r="C17" s="2" t="s">
        <v>36</v>
      </c>
      <c r="D17" s="1" t="s">
        <v>41</v>
      </c>
      <c r="E17" s="40" t="s">
        <v>75</v>
      </c>
      <c r="F17" s="89" t="s">
        <v>76</v>
      </c>
      <c r="G17" s="89"/>
      <c r="H17" s="89"/>
      <c r="I17" s="7">
        <v>240</v>
      </c>
      <c r="J17" s="60">
        <v>160000</v>
      </c>
      <c r="K17" s="62">
        <v>130000</v>
      </c>
      <c r="L17" s="62">
        <v>130000</v>
      </c>
      <c r="M17" s="60">
        <v>130000</v>
      </c>
      <c r="N17" s="60">
        <v>130000</v>
      </c>
      <c r="O17" s="60">
        <f>SUM(J17:N17)</f>
        <v>680000</v>
      </c>
    </row>
    <row r="18" spans="1:15" s="52" customFormat="1" ht="32.25" customHeight="1">
      <c r="A18" s="48"/>
      <c r="B18" s="49"/>
      <c r="C18" s="5"/>
      <c r="D18" s="33"/>
      <c r="E18" s="50"/>
      <c r="F18" s="50"/>
      <c r="G18" s="50"/>
      <c r="H18" s="50"/>
      <c r="I18" s="50"/>
      <c r="J18" s="51"/>
      <c r="K18" s="51"/>
      <c r="L18" s="51"/>
      <c r="M18" s="51"/>
      <c r="N18" s="51"/>
      <c r="O18" s="51"/>
    </row>
    <row r="19" spans="1:15" s="52" customFormat="1" ht="32.25" customHeight="1">
      <c r="A19" s="80" t="s">
        <v>67</v>
      </c>
      <c r="B19" s="84"/>
      <c r="C19" s="84"/>
      <c r="D19" s="33"/>
      <c r="E19" s="50"/>
      <c r="F19" s="50"/>
      <c r="G19" s="50"/>
      <c r="H19" s="50"/>
      <c r="I19" s="50"/>
      <c r="J19" s="51"/>
      <c r="K19" s="51"/>
      <c r="L19" s="85" t="s">
        <v>48</v>
      </c>
      <c r="M19" s="85"/>
      <c r="N19" s="85"/>
      <c r="O19" s="86"/>
    </row>
    <row r="20" spans="1:15" s="52" customFormat="1" ht="32.25" customHeight="1">
      <c r="A20" s="48"/>
      <c r="B20" s="49"/>
      <c r="C20" s="5"/>
      <c r="D20" s="33"/>
      <c r="E20" s="50"/>
      <c r="F20" s="50"/>
      <c r="G20" s="50"/>
      <c r="H20" s="50"/>
      <c r="I20" s="50"/>
      <c r="J20" s="51"/>
      <c r="K20" s="51"/>
      <c r="L20" s="51"/>
      <c r="M20" s="51"/>
      <c r="N20" s="51"/>
      <c r="O20" s="51"/>
    </row>
    <row r="21" spans="1:15" s="52" customFormat="1" ht="15.75">
      <c r="A21" s="80"/>
      <c r="B21" s="81"/>
      <c r="C21" s="48"/>
      <c r="D21" s="50"/>
      <c r="E21" s="53"/>
      <c r="F21" s="82"/>
      <c r="G21" s="83"/>
      <c r="H21" s="83"/>
      <c r="I21" s="50"/>
      <c r="J21" s="51"/>
      <c r="K21" s="51"/>
      <c r="L21" s="51"/>
      <c r="M21" s="51"/>
      <c r="N21" s="51"/>
      <c r="O21" s="51"/>
    </row>
    <row r="22" spans="1:15" s="52" customFormat="1" ht="15.75">
      <c r="A22" s="80"/>
      <c r="B22" s="81"/>
      <c r="C22" s="48"/>
      <c r="D22" s="50"/>
      <c r="E22" s="53"/>
      <c r="F22" s="82"/>
      <c r="G22" s="82"/>
      <c r="H22" s="82"/>
      <c r="I22" s="50"/>
      <c r="J22" s="51"/>
      <c r="K22" s="51"/>
      <c r="L22" s="51"/>
      <c r="M22" s="51"/>
      <c r="N22" s="51"/>
      <c r="O22" s="51"/>
    </row>
    <row r="23" spans="1:15" s="52" customFormat="1" ht="15.75">
      <c r="A23" s="80"/>
      <c r="B23" s="81"/>
      <c r="C23" s="5"/>
      <c r="D23" s="33"/>
      <c r="E23" s="53"/>
      <c r="F23" s="82"/>
      <c r="G23" s="82"/>
      <c r="H23" s="82"/>
      <c r="I23" s="50"/>
      <c r="J23" s="51"/>
      <c r="K23" s="51"/>
      <c r="L23" s="51"/>
      <c r="M23" s="51"/>
      <c r="N23" s="51"/>
      <c r="O23" s="51"/>
    </row>
    <row r="24" spans="1:15" ht="15.75">
      <c r="A24" s="64"/>
      <c r="B24" s="65"/>
      <c r="C24" s="44"/>
      <c r="D24" s="45"/>
      <c r="E24" s="46"/>
      <c r="F24" s="68"/>
      <c r="G24" s="69"/>
      <c r="H24" s="70"/>
      <c r="I24" s="45"/>
      <c r="J24" s="47"/>
      <c r="K24" s="47"/>
      <c r="L24" s="47"/>
      <c r="M24" s="47"/>
      <c r="N24" s="47"/>
      <c r="O24" s="47"/>
    </row>
    <row r="25" spans="1:15" ht="15.75">
      <c r="A25" s="64"/>
      <c r="B25" s="66"/>
      <c r="C25" s="9"/>
      <c r="D25" s="7"/>
      <c r="E25" s="40"/>
      <c r="F25" s="71"/>
      <c r="G25" s="72"/>
      <c r="H25" s="73"/>
      <c r="I25" s="7"/>
      <c r="J25" s="10"/>
      <c r="K25" s="10"/>
      <c r="L25" s="10"/>
      <c r="M25" s="10"/>
      <c r="N25" s="10"/>
      <c r="O25" s="10"/>
    </row>
    <row r="26" spans="1:15" ht="15.75">
      <c r="A26" s="64"/>
      <c r="B26" s="67"/>
      <c r="C26" s="2"/>
      <c r="D26" s="1"/>
      <c r="E26" s="40"/>
      <c r="F26" s="71"/>
      <c r="G26" s="72"/>
      <c r="H26" s="73"/>
      <c r="I26" s="7"/>
      <c r="J26" s="10"/>
      <c r="K26" s="10"/>
      <c r="L26" s="10"/>
      <c r="M26" s="10"/>
      <c r="N26" s="10"/>
      <c r="O26" s="10"/>
    </row>
  </sheetData>
  <sheetProtection/>
  <mergeCells count="40">
    <mergeCell ref="A19:C19"/>
    <mergeCell ref="L19:O19"/>
    <mergeCell ref="F12:H12"/>
    <mergeCell ref="F13:H13"/>
    <mergeCell ref="F14:H14"/>
    <mergeCell ref="A15:A17"/>
    <mergeCell ref="B15:B17"/>
    <mergeCell ref="F15:H15"/>
    <mergeCell ref="F16:H16"/>
    <mergeCell ref="F17:H17"/>
    <mergeCell ref="J4:O4"/>
    <mergeCell ref="F5:H5"/>
    <mergeCell ref="D4:I4"/>
    <mergeCell ref="A21:A23"/>
    <mergeCell ref="B21:B23"/>
    <mergeCell ref="F21:H21"/>
    <mergeCell ref="F22:H22"/>
    <mergeCell ref="F23:H23"/>
    <mergeCell ref="A12:A14"/>
    <mergeCell ref="B12:B14"/>
    <mergeCell ref="A6:A8"/>
    <mergeCell ref="B6:B8"/>
    <mergeCell ref="F6:H6"/>
    <mergeCell ref="F7:H7"/>
    <mergeCell ref="F8:H8"/>
    <mergeCell ref="I1:O1"/>
    <mergeCell ref="A2:O2"/>
    <mergeCell ref="A4:A5"/>
    <mergeCell ref="B4:B5"/>
    <mergeCell ref="C4:C5"/>
    <mergeCell ref="A24:A26"/>
    <mergeCell ref="B24:B26"/>
    <mergeCell ref="F24:H24"/>
    <mergeCell ref="F25:H25"/>
    <mergeCell ref="F26:H26"/>
    <mergeCell ref="A9:A11"/>
    <mergeCell ref="B9:B11"/>
    <mergeCell ref="F9:H9"/>
    <mergeCell ref="F10:H10"/>
    <mergeCell ref="F11:H11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7"/>
  <sheetViews>
    <sheetView view="pageBreakPreview" zoomScale="80" zoomScaleNormal="75" zoomScaleSheetLayoutView="80" zoomScalePageLayoutView="0" workbookViewId="0" topLeftCell="B1">
      <selection activeCell="H6" sqref="H6"/>
    </sheetView>
  </sheetViews>
  <sheetFormatPr defaultColWidth="9.00390625" defaultRowHeight="12.75" outlineLevelRow="1"/>
  <cols>
    <col min="1" max="1" width="18.125" style="11" customWidth="1"/>
    <col min="2" max="2" width="22.375" style="11" customWidth="1"/>
    <col min="3" max="3" width="49.375" style="11" customWidth="1"/>
    <col min="4" max="4" width="18.375" style="11" customWidth="1"/>
    <col min="5" max="5" width="17.375" style="11" customWidth="1"/>
    <col min="6" max="8" width="18.00390625" style="11" customWidth="1"/>
    <col min="9" max="9" width="18.75390625" style="11" customWidth="1"/>
    <col min="10" max="12" width="13.75390625" style="11" hidden="1" customWidth="1"/>
    <col min="13" max="13" width="0" style="11" hidden="1" customWidth="1"/>
    <col min="14" max="14" width="12.125" style="11" bestFit="1" customWidth="1"/>
    <col min="15" max="16384" width="9.125" style="11" customWidth="1"/>
  </cols>
  <sheetData>
    <row r="1" spans="1:9" ht="60" customHeight="1">
      <c r="A1" s="6"/>
      <c r="B1" s="6"/>
      <c r="C1" s="6"/>
      <c r="D1" s="77" t="s">
        <v>70</v>
      </c>
      <c r="E1" s="77"/>
      <c r="F1" s="77"/>
      <c r="G1" s="77"/>
      <c r="H1" s="77"/>
      <c r="I1" s="77"/>
    </row>
    <row r="2" spans="1:9" ht="60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 ht="24.75" customHeight="1">
      <c r="A4" s="79" t="s">
        <v>15</v>
      </c>
      <c r="B4" s="79" t="s">
        <v>14</v>
      </c>
      <c r="C4" s="97" t="s">
        <v>19</v>
      </c>
      <c r="D4" s="79" t="s">
        <v>60</v>
      </c>
      <c r="E4" s="79"/>
      <c r="F4" s="79"/>
      <c r="G4" s="79"/>
      <c r="H4" s="79"/>
      <c r="I4" s="79"/>
    </row>
    <row r="5" spans="1:9" ht="57.75" customHeight="1">
      <c r="A5" s="79"/>
      <c r="B5" s="79"/>
      <c r="C5" s="97"/>
      <c r="D5" s="7" t="s">
        <v>24</v>
      </c>
      <c r="E5" s="7" t="s">
        <v>25</v>
      </c>
      <c r="F5" s="7" t="s">
        <v>26</v>
      </c>
      <c r="G5" s="7" t="s">
        <v>66</v>
      </c>
      <c r="H5" s="7" t="s">
        <v>77</v>
      </c>
      <c r="I5" s="7" t="s">
        <v>78</v>
      </c>
    </row>
    <row r="6" spans="1:14" ht="15.75" customHeight="1">
      <c r="A6" s="91" t="s">
        <v>37</v>
      </c>
      <c r="B6" s="91" t="s">
        <v>30</v>
      </c>
      <c r="C6" s="9" t="s">
        <v>0</v>
      </c>
      <c r="D6" s="60">
        <f>SUM(D8:D12)</f>
        <v>5209443.46</v>
      </c>
      <c r="E6" s="60">
        <f>SUM(E8:E12)</f>
        <v>5062305.2299999995</v>
      </c>
      <c r="F6" s="60">
        <f>SUM(F8:F12)</f>
        <v>4595000</v>
      </c>
      <c r="G6" s="60">
        <f>SUM(G8:G12)</f>
        <v>4595000</v>
      </c>
      <c r="H6" s="60">
        <f>SUM(H8:H12)</f>
        <v>4595000</v>
      </c>
      <c r="I6" s="60">
        <f>SUM(I8:I12)</f>
        <v>24056748.69</v>
      </c>
      <c r="N6" s="13"/>
    </row>
    <row r="7" spans="1:9" ht="15.75">
      <c r="A7" s="92"/>
      <c r="B7" s="92"/>
      <c r="C7" s="9" t="s">
        <v>1</v>
      </c>
      <c r="D7" s="61"/>
      <c r="E7" s="62"/>
      <c r="F7" s="62"/>
      <c r="G7" s="61"/>
      <c r="H7" s="61"/>
      <c r="I7" s="62"/>
    </row>
    <row r="8" spans="1:9" ht="15.75" outlineLevel="1">
      <c r="A8" s="92"/>
      <c r="B8" s="92"/>
      <c r="C8" s="12" t="s">
        <v>52</v>
      </c>
      <c r="D8" s="60">
        <f>D15+D22+D29</f>
        <v>4840331.46</v>
      </c>
      <c r="E8" s="60">
        <f aca="true" t="shared" si="0" ref="D8:I10">E15+E22+E29</f>
        <v>4737008.21</v>
      </c>
      <c r="F8" s="60">
        <f t="shared" si="0"/>
        <v>4495000</v>
      </c>
      <c r="G8" s="60">
        <f>G15+G22+G29</f>
        <v>4495000</v>
      </c>
      <c r="H8" s="60">
        <f>H15+H22+H29</f>
        <v>4495000</v>
      </c>
      <c r="I8" s="60">
        <f>I15+I22+I29</f>
        <v>23062339.67</v>
      </c>
    </row>
    <row r="9" spans="1:12" ht="15.75" outlineLevel="1">
      <c r="A9" s="92"/>
      <c r="B9" s="92"/>
      <c r="C9" s="12" t="s">
        <v>2</v>
      </c>
      <c r="D9" s="60">
        <f>D16+D23+D30</f>
        <v>224112</v>
      </c>
      <c r="E9" s="60">
        <f t="shared" si="0"/>
        <v>217297.02</v>
      </c>
      <c r="F9" s="60">
        <f t="shared" si="0"/>
        <v>0</v>
      </c>
      <c r="G9" s="60">
        <f t="shared" si="0"/>
        <v>0</v>
      </c>
      <c r="H9" s="60">
        <f t="shared" si="0"/>
        <v>0</v>
      </c>
      <c r="I9" s="60">
        <f t="shared" si="0"/>
        <v>441409.02</v>
      </c>
      <c r="J9" s="13"/>
      <c r="K9" s="13"/>
      <c r="L9" s="13"/>
    </row>
    <row r="10" spans="1:9" ht="15.75" outlineLevel="1">
      <c r="A10" s="92"/>
      <c r="B10" s="92"/>
      <c r="C10" s="12" t="s">
        <v>18</v>
      </c>
      <c r="D10" s="60">
        <f t="shared" si="0"/>
        <v>145000</v>
      </c>
      <c r="E10" s="60">
        <f t="shared" si="0"/>
        <v>108000</v>
      </c>
      <c r="F10" s="60">
        <f t="shared" si="0"/>
        <v>100000</v>
      </c>
      <c r="G10" s="60">
        <f t="shared" si="0"/>
        <v>100000</v>
      </c>
      <c r="H10" s="60">
        <f t="shared" si="0"/>
        <v>100000</v>
      </c>
      <c r="I10" s="60">
        <f t="shared" si="0"/>
        <v>553000</v>
      </c>
    </row>
    <row r="11" spans="1:9" ht="15.75" outlineLevel="1">
      <c r="A11" s="92"/>
      <c r="B11" s="92"/>
      <c r="C11" s="12" t="s">
        <v>3</v>
      </c>
      <c r="D11" s="61"/>
      <c r="E11" s="62"/>
      <c r="F11" s="62"/>
      <c r="G11" s="61"/>
      <c r="H11" s="61"/>
      <c r="I11" s="62"/>
    </row>
    <row r="12" spans="1:9" ht="15.75" outlineLevel="1">
      <c r="A12" s="92"/>
      <c r="B12" s="92"/>
      <c r="C12" s="12" t="s">
        <v>4</v>
      </c>
      <c r="D12" s="61"/>
      <c r="E12" s="62"/>
      <c r="F12" s="62"/>
      <c r="G12" s="61"/>
      <c r="H12" s="61"/>
      <c r="I12" s="62"/>
    </row>
    <row r="13" spans="1:9" ht="15.75">
      <c r="A13" s="91" t="s">
        <v>34</v>
      </c>
      <c r="B13" s="94" t="s">
        <v>38</v>
      </c>
      <c r="C13" s="9" t="s">
        <v>0</v>
      </c>
      <c r="D13" s="60">
        <f aca="true" t="shared" si="1" ref="D13:I13">SUM(D14:D19)</f>
        <v>400358.79</v>
      </c>
      <c r="E13" s="60">
        <f t="shared" si="1"/>
        <v>422232.4</v>
      </c>
      <c r="F13" s="60">
        <f t="shared" si="1"/>
        <v>0</v>
      </c>
      <c r="G13" s="60">
        <f t="shared" si="1"/>
        <v>0</v>
      </c>
      <c r="H13" s="60">
        <f t="shared" si="1"/>
        <v>0</v>
      </c>
      <c r="I13" s="60">
        <f t="shared" si="1"/>
        <v>822591.19</v>
      </c>
    </row>
    <row r="14" spans="1:9" ht="15.75">
      <c r="A14" s="92"/>
      <c r="B14" s="95"/>
      <c r="C14" s="9" t="s">
        <v>1</v>
      </c>
      <c r="D14" s="61"/>
      <c r="E14" s="62"/>
      <c r="F14" s="62"/>
      <c r="G14" s="61"/>
      <c r="H14" s="61"/>
      <c r="I14" s="62"/>
    </row>
    <row r="15" spans="1:9" ht="15.75">
      <c r="A15" s="92"/>
      <c r="B15" s="95"/>
      <c r="C15" s="12" t="s">
        <v>52</v>
      </c>
      <c r="D15" s="60">
        <v>400358.79</v>
      </c>
      <c r="E15" s="62">
        <v>422232.4</v>
      </c>
      <c r="F15" s="62">
        <v>0</v>
      </c>
      <c r="G15" s="60">
        <v>0</v>
      </c>
      <c r="H15" s="60"/>
      <c r="I15" s="62">
        <f>SUM(D15:G15)</f>
        <v>822591.19</v>
      </c>
    </row>
    <row r="16" spans="1:9" ht="15.75">
      <c r="A16" s="92"/>
      <c r="B16" s="95"/>
      <c r="C16" s="12" t="s">
        <v>2</v>
      </c>
      <c r="D16" s="61"/>
      <c r="E16" s="62"/>
      <c r="F16" s="62"/>
      <c r="G16" s="61"/>
      <c r="H16" s="61"/>
      <c r="I16" s="62"/>
    </row>
    <row r="17" spans="1:9" ht="15.75">
      <c r="A17" s="92"/>
      <c r="B17" s="95"/>
      <c r="C17" s="12" t="s">
        <v>18</v>
      </c>
      <c r="D17" s="61"/>
      <c r="E17" s="62"/>
      <c r="F17" s="62"/>
      <c r="G17" s="61"/>
      <c r="H17" s="61"/>
      <c r="I17" s="62"/>
    </row>
    <row r="18" spans="1:9" ht="15.75">
      <c r="A18" s="92"/>
      <c r="B18" s="95"/>
      <c r="C18" s="12" t="s">
        <v>3</v>
      </c>
      <c r="D18" s="61"/>
      <c r="E18" s="62"/>
      <c r="F18" s="62"/>
      <c r="G18" s="61"/>
      <c r="H18" s="61"/>
      <c r="I18" s="62"/>
    </row>
    <row r="19" spans="1:9" ht="15.75">
      <c r="A19" s="93"/>
      <c r="B19" s="96"/>
      <c r="C19" s="12" t="s">
        <v>4</v>
      </c>
      <c r="D19" s="61"/>
      <c r="E19" s="62"/>
      <c r="F19" s="62"/>
      <c r="G19" s="61"/>
      <c r="H19" s="61"/>
      <c r="I19" s="62"/>
    </row>
    <row r="20" spans="1:9" ht="15.75">
      <c r="A20" s="91" t="s">
        <v>64</v>
      </c>
      <c r="B20" s="94" t="s">
        <v>40</v>
      </c>
      <c r="C20" s="9" t="s">
        <v>0</v>
      </c>
      <c r="D20" s="60">
        <f aca="true" t="shared" si="2" ref="D20:I20">D22+D24+D23</f>
        <v>4649084.67</v>
      </c>
      <c r="E20" s="60">
        <f t="shared" si="2"/>
        <v>4510072.83</v>
      </c>
      <c r="F20" s="60">
        <f t="shared" si="2"/>
        <v>4465000</v>
      </c>
      <c r="G20" s="60">
        <f t="shared" si="2"/>
        <v>4465000</v>
      </c>
      <c r="H20" s="60">
        <f t="shared" si="2"/>
        <v>4465000</v>
      </c>
      <c r="I20" s="60">
        <f t="shared" si="2"/>
        <v>22554157.5</v>
      </c>
    </row>
    <row r="21" spans="1:9" ht="15.75">
      <c r="A21" s="92"/>
      <c r="B21" s="95"/>
      <c r="C21" s="9" t="s">
        <v>1</v>
      </c>
      <c r="D21" s="61"/>
      <c r="E21" s="62"/>
      <c r="F21" s="62"/>
      <c r="G21" s="61"/>
      <c r="H21" s="61"/>
      <c r="I21" s="62"/>
    </row>
    <row r="22" spans="1:9" ht="15.75">
      <c r="A22" s="92"/>
      <c r="B22" s="95"/>
      <c r="C22" s="12" t="s">
        <v>52</v>
      </c>
      <c r="D22" s="60">
        <v>4279972.67</v>
      </c>
      <c r="E22" s="62">
        <v>4184775.81</v>
      </c>
      <c r="F22" s="60">
        <v>4365000</v>
      </c>
      <c r="G22" s="60">
        <v>4365000</v>
      </c>
      <c r="H22" s="60">
        <v>4365000</v>
      </c>
      <c r="I22" s="62">
        <f>SUM(D22:H22)</f>
        <v>21559748.48</v>
      </c>
    </row>
    <row r="23" spans="1:9" ht="15.75">
      <c r="A23" s="92"/>
      <c r="B23" s="95"/>
      <c r="C23" s="12" t="s">
        <v>2</v>
      </c>
      <c r="D23" s="60">
        <v>224112</v>
      </c>
      <c r="E23" s="62">
        <v>217297.02</v>
      </c>
      <c r="F23" s="62"/>
      <c r="G23" s="61"/>
      <c r="H23" s="61"/>
      <c r="I23" s="62">
        <f>SUM(D23:H23)</f>
        <v>441409.02</v>
      </c>
    </row>
    <row r="24" spans="1:9" ht="15.75">
      <c r="A24" s="92"/>
      <c r="B24" s="95"/>
      <c r="C24" s="12" t="s">
        <v>18</v>
      </c>
      <c r="D24" s="60">
        <v>145000</v>
      </c>
      <c r="E24" s="62">
        <v>108000</v>
      </c>
      <c r="F24" s="62">
        <v>100000</v>
      </c>
      <c r="G24" s="60">
        <v>100000</v>
      </c>
      <c r="H24" s="60">
        <v>100000</v>
      </c>
      <c r="I24" s="62">
        <f>SUM(D24:H24)</f>
        <v>553000</v>
      </c>
    </row>
    <row r="25" spans="1:9" ht="15.75">
      <c r="A25" s="92"/>
      <c r="B25" s="95"/>
      <c r="C25" s="12" t="s">
        <v>3</v>
      </c>
      <c r="D25" s="61"/>
      <c r="E25" s="62"/>
      <c r="F25" s="62"/>
      <c r="G25" s="61"/>
      <c r="H25" s="61"/>
      <c r="I25" s="62"/>
    </row>
    <row r="26" spans="1:9" ht="15.75">
      <c r="A26" s="93"/>
      <c r="B26" s="96"/>
      <c r="C26" s="12" t="s">
        <v>4</v>
      </c>
      <c r="D26" s="61"/>
      <c r="E26" s="62"/>
      <c r="F26" s="62"/>
      <c r="G26" s="61"/>
      <c r="H26" s="61"/>
      <c r="I26" s="62"/>
    </row>
    <row r="27" spans="1:9" ht="15.75">
      <c r="A27" s="98" t="s">
        <v>51</v>
      </c>
      <c r="B27" s="90" t="s">
        <v>50</v>
      </c>
      <c r="C27" s="9" t="s">
        <v>0</v>
      </c>
      <c r="D27" s="60">
        <f aca="true" t="shared" si="3" ref="D27:I27">D29</f>
        <v>160000</v>
      </c>
      <c r="E27" s="60">
        <f t="shared" si="3"/>
        <v>130000</v>
      </c>
      <c r="F27" s="60">
        <f t="shared" si="3"/>
        <v>130000</v>
      </c>
      <c r="G27" s="60">
        <f t="shared" si="3"/>
        <v>130000</v>
      </c>
      <c r="H27" s="60">
        <f t="shared" si="3"/>
        <v>130000</v>
      </c>
      <c r="I27" s="60">
        <f t="shared" si="3"/>
        <v>680000</v>
      </c>
    </row>
    <row r="28" spans="1:9" ht="15.75">
      <c r="A28" s="98"/>
      <c r="B28" s="90"/>
      <c r="C28" s="9" t="s">
        <v>1</v>
      </c>
      <c r="D28" s="60"/>
      <c r="E28" s="62"/>
      <c r="F28" s="62"/>
      <c r="G28" s="61"/>
      <c r="H28" s="61"/>
      <c r="I28" s="62"/>
    </row>
    <row r="29" spans="1:9" ht="15.75">
      <c r="A29" s="98"/>
      <c r="B29" s="90"/>
      <c r="C29" s="12" t="s">
        <v>52</v>
      </c>
      <c r="D29" s="60">
        <v>160000</v>
      </c>
      <c r="E29" s="62">
        <v>130000</v>
      </c>
      <c r="F29" s="62">
        <v>130000</v>
      </c>
      <c r="G29" s="60">
        <v>130000</v>
      </c>
      <c r="H29" s="60">
        <v>130000</v>
      </c>
      <c r="I29" s="62">
        <f>SUM(D29:H29)</f>
        <v>680000</v>
      </c>
    </row>
    <row r="30" spans="1:9" ht="15.75">
      <c r="A30" s="98"/>
      <c r="B30" s="90"/>
      <c r="C30" s="12" t="s">
        <v>2</v>
      </c>
      <c r="D30" s="61"/>
      <c r="E30" s="62"/>
      <c r="F30" s="62"/>
      <c r="G30" s="62"/>
      <c r="H30" s="62"/>
      <c r="I30" s="62"/>
    </row>
    <row r="31" spans="1:9" ht="15.75">
      <c r="A31" s="98"/>
      <c r="B31" s="90"/>
      <c r="C31" s="12" t="s">
        <v>18</v>
      </c>
      <c r="D31" s="61"/>
      <c r="E31" s="62"/>
      <c r="F31" s="62"/>
      <c r="G31" s="62"/>
      <c r="H31" s="62"/>
      <c r="I31" s="62"/>
    </row>
    <row r="32" spans="1:9" ht="15.75">
      <c r="A32" s="98"/>
      <c r="B32" s="90"/>
      <c r="C32" s="12" t="s">
        <v>3</v>
      </c>
      <c r="D32" s="62"/>
      <c r="E32" s="62"/>
      <c r="F32" s="62"/>
      <c r="G32" s="62"/>
      <c r="H32" s="62"/>
      <c r="I32" s="62"/>
    </row>
    <row r="33" spans="1:9" ht="15.75">
      <c r="A33" s="98"/>
      <c r="B33" s="90"/>
      <c r="C33" s="12" t="s">
        <v>4</v>
      </c>
      <c r="D33" s="62"/>
      <c r="E33" s="62"/>
      <c r="F33" s="62"/>
      <c r="G33" s="62"/>
      <c r="H33" s="62"/>
      <c r="I33" s="62"/>
    </row>
    <row r="34" spans="1:9" ht="15.75">
      <c r="A34" s="54"/>
      <c r="B34" s="55"/>
      <c r="C34" s="56"/>
      <c r="D34" s="51"/>
      <c r="E34" s="51"/>
      <c r="F34" s="51"/>
      <c r="G34" s="51"/>
      <c r="H34" s="51"/>
      <c r="I34" s="51"/>
    </row>
    <row r="35" spans="1:12" s="52" customFormat="1" ht="32.25" customHeight="1">
      <c r="A35" s="80" t="s">
        <v>67</v>
      </c>
      <c r="B35" s="84"/>
      <c r="C35" s="84"/>
      <c r="D35" s="33"/>
      <c r="E35" s="50"/>
      <c r="F35" s="82" t="s">
        <v>57</v>
      </c>
      <c r="G35" s="82"/>
      <c r="H35" s="82"/>
      <c r="I35" s="84"/>
      <c r="J35" s="51"/>
      <c r="K35" s="85" t="s">
        <v>48</v>
      </c>
      <c r="L35" s="86"/>
    </row>
    <row r="36" spans="1:9" ht="15.75">
      <c r="A36" s="54"/>
      <c r="B36" s="55"/>
      <c r="C36" s="56"/>
      <c r="D36" s="51"/>
      <c r="E36" s="51"/>
      <c r="F36" s="51"/>
      <c r="G36" s="51"/>
      <c r="H36" s="51"/>
      <c r="I36" s="51"/>
    </row>
    <row r="37" spans="1:9" ht="15.75">
      <c r="A37" s="54"/>
      <c r="B37" s="55"/>
      <c r="C37" s="56"/>
      <c r="D37" s="51"/>
      <c r="E37" s="51"/>
      <c r="F37" s="51"/>
      <c r="G37" s="51"/>
      <c r="H37" s="51"/>
      <c r="I37" s="51"/>
    </row>
  </sheetData>
  <sheetProtection/>
  <autoFilter ref="A5:L19"/>
  <mergeCells count="17">
    <mergeCell ref="A35:C35"/>
    <mergeCell ref="K35:L35"/>
    <mergeCell ref="F35:I35"/>
    <mergeCell ref="D1:I1"/>
    <mergeCell ref="A2:I2"/>
    <mergeCell ref="A4:A5"/>
    <mergeCell ref="B4:B5"/>
    <mergeCell ref="C4:C5"/>
    <mergeCell ref="D4:I4"/>
    <mergeCell ref="A27:A33"/>
    <mergeCell ref="B27:B33"/>
    <mergeCell ref="A20:A26"/>
    <mergeCell ref="B20:B26"/>
    <mergeCell ref="B6:B12"/>
    <mergeCell ref="A6:A12"/>
    <mergeCell ref="B13:B19"/>
    <mergeCell ref="A13:A19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view="pageBreakPreview" zoomScale="70" zoomScaleNormal="85" zoomScaleSheetLayoutView="70" zoomScalePageLayoutView="0" workbookViewId="0" topLeftCell="A1">
      <selection activeCell="N19" sqref="N19"/>
    </sheetView>
  </sheetViews>
  <sheetFormatPr defaultColWidth="9.00390625" defaultRowHeight="12.75" outlineLevelRow="1"/>
  <cols>
    <col min="1" max="1" width="48.00390625" style="39" customWidth="1"/>
    <col min="2" max="7" width="11.125" style="16" customWidth="1"/>
    <col min="8" max="8" width="16.125" style="16" hidden="1" customWidth="1"/>
    <col min="9" max="14" width="16.125" style="16" customWidth="1"/>
    <col min="15" max="15" width="15.625" style="16" hidden="1" customWidth="1"/>
    <col min="16" max="16" width="17.625" style="16" hidden="1" customWidth="1"/>
    <col min="17" max="17" width="14.25390625" style="16" hidden="1" customWidth="1"/>
    <col min="18" max="18" width="13.125" style="16" hidden="1" customWidth="1"/>
    <col min="19" max="19" width="10.125" style="16" hidden="1" customWidth="1"/>
    <col min="20" max="20" width="11.25390625" style="16" hidden="1" customWidth="1"/>
    <col min="21" max="21" width="12.875" style="16" hidden="1" customWidth="1"/>
    <col min="22" max="22" width="10.125" style="16" hidden="1" customWidth="1"/>
    <col min="23" max="26" width="0" style="16" hidden="1" customWidth="1"/>
    <col min="27" max="16384" width="9.125" style="16" customWidth="1"/>
  </cols>
  <sheetData>
    <row r="1" spans="1:14" s="14" customFormat="1" ht="62.25" customHeight="1">
      <c r="A1" s="34"/>
      <c r="G1" s="104" t="s">
        <v>68</v>
      </c>
      <c r="H1" s="104"/>
      <c r="I1" s="104"/>
      <c r="J1" s="104"/>
      <c r="K1" s="104"/>
      <c r="L1" s="104"/>
      <c r="M1" s="104"/>
      <c r="N1" s="104"/>
    </row>
    <row r="2" spans="1:14" ht="34.5" customHeight="1">
      <c r="A2" s="105" t="s">
        <v>47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4" spans="1:14" s="15" customFormat="1" ht="42.75" customHeight="1">
      <c r="A4" s="106" t="s">
        <v>17</v>
      </c>
      <c r="B4" s="107" t="s">
        <v>16</v>
      </c>
      <c r="C4" s="107"/>
      <c r="D4" s="107"/>
      <c r="E4" s="107"/>
      <c r="F4" s="107"/>
      <c r="G4" s="107"/>
      <c r="H4" s="107" t="s">
        <v>58</v>
      </c>
      <c r="I4" s="107"/>
      <c r="J4" s="107"/>
      <c r="K4" s="107"/>
      <c r="L4" s="107"/>
      <c r="M4" s="107"/>
      <c r="N4" s="107"/>
    </row>
    <row r="5" spans="1:14" ht="18.75">
      <c r="A5" s="106"/>
      <c r="B5" s="17" t="s">
        <v>6</v>
      </c>
      <c r="C5" s="17" t="s">
        <v>24</v>
      </c>
      <c r="D5" s="17" t="s">
        <v>25</v>
      </c>
      <c r="E5" s="17" t="s">
        <v>26</v>
      </c>
      <c r="F5" s="17" t="s">
        <v>79</v>
      </c>
      <c r="G5" s="17" t="s">
        <v>77</v>
      </c>
      <c r="H5" s="17" t="s">
        <v>5</v>
      </c>
      <c r="I5" s="17" t="s">
        <v>6</v>
      </c>
      <c r="J5" s="17" t="s">
        <v>24</v>
      </c>
      <c r="K5" s="17" t="s">
        <v>25</v>
      </c>
      <c r="L5" s="17" t="s">
        <v>69</v>
      </c>
      <c r="M5" s="17" t="s">
        <v>79</v>
      </c>
      <c r="N5" s="17" t="s">
        <v>77</v>
      </c>
    </row>
    <row r="6" spans="1:14" ht="42.75" customHeight="1">
      <c r="A6" s="102" t="s">
        <v>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8.75">
      <c r="A7" s="103" t="s">
        <v>56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22.5" customHeight="1">
      <c r="A8" s="35" t="s">
        <v>39</v>
      </c>
      <c r="B8" s="19"/>
      <c r="C8" s="19"/>
      <c r="D8" s="19"/>
      <c r="E8" s="19"/>
      <c r="F8" s="19"/>
      <c r="G8" s="19"/>
      <c r="H8" s="57">
        <v>321252.35</v>
      </c>
      <c r="I8" s="57">
        <v>391526</v>
      </c>
      <c r="J8" s="63">
        <v>400358.79</v>
      </c>
      <c r="K8" s="58">
        <v>422232.4</v>
      </c>
      <c r="L8" s="58">
        <v>0</v>
      </c>
      <c r="M8" s="58">
        <v>0</v>
      </c>
      <c r="N8" s="63">
        <v>0</v>
      </c>
    </row>
    <row r="9" spans="1:14" ht="38.25" customHeight="1">
      <c r="A9" s="43" t="s">
        <v>54</v>
      </c>
      <c r="B9" s="19">
        <v>4.43</v>
      </c>
      <c r="C9" s="19">
        <v>4.43</v>
      </c>
      <c r="D9" s="19">
        <v>4.43</v>
      </c>
      <c r="E9" s="19">
        <v>0</v>
      </c>
      <c r="F9" s="19">
        <v>0</v>
      </c>
      <c r="G9" s="19">
        <v>0</v>
      </c>
      <c r="H9" s="19"/>
      <c r="I9" s="19"/>
      <c r="J9" s="19"/>
      <c r="K9" s="19"/>
      <c r="L9" s="19"/>
      <c r="M9" s="19"/>
      <c r="N9" s="19"/>
    </row>
    <row r="10" spans="1:15" ht="31.5">
      <c r="A10" s="36" t="s">
        <v>55</v>
      </c>
      <c r="B10" s="19">
        <v>20</v>
      </c>
      <c r="C10" s="18">
        <v>20</v>
      </c>
      <c r="D10" s="18">
        <v>20</v>
      </c>
      <c r="E10" s="18">
        <v>0</v>
      </c>
      <c r="F10" s="18">
        <v>0</v>
      </c>
      <c r="G10" s="19">
        <v>0</v>
      </c>
      <c r="H10" s="20"/>
      <c r="I10" s="21"/>
      <c r="J10" s="21"/>
      <c r="K10" s="21"/>
      <c r="L10" s="21"/>
      <c r="M10" s="21"/>
      <c r="N10" s="20"/>
      <c r="O10" s="16" t="s">
        <v>8</v>
      </c>
    </row>
    <row r="11" spans="1:26" ht="18.75" outlineLevel="1">
      <c r="A11" s="35" t="s">
        <v>9</v>
      </c>
      <c r="B11" s="19"/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</row>
    <row r="12" spans="1:26" ht="18.75" outlineLevel="1">
      <c r="A12" s="35" t="s">
        <v>10</v>
      </c>
      <c r="B12" s="19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17" ht="18.75" hidden="1">
      <c r="A13" s="35"/>
      <c r="B13" s="19"/>
      <c r="C13" s="19"/>
      <c r="D13" s="19"/>
      <c r="E13" s="19"/>
      <c r="F13" s="19"/>
      <c r="G13" s="19"/>
      <c r="H13" s="19"/>
      <c r="I13" s="19" t="e">
        <f>#REF!+#REF!+#REF!+#REF!+#REF!+I10</f>
        <v>#REF!</v>
      </c>
      <c r="J13" s="19" t="e">
        <f>#REF!+#REF!+#REF!+#REF!+#REF!+J10</f>
        <v>#REF!</v>
      </c>
      <c r="K13" s="19" t="e">
        <f>#REF!+#REF!+#REF!+#REF!+#REF!+K10</f>
        <v>#REF!</v>
      </c>
      <c r="L13" s="19"/>
      <c r="M13" s="19"/>
      <c r="N13" s="19" t="e">
        <f>#REF!+#REF!+#REF!+#REF!+#REF!+N10</f>
        <v>#REF!</v>
      </c>
      <c r="O13" s="25">
        <f>'[14]прил. 1 2013-2015 (в прик.(уто)'!$F$42</f>
        <v>1518464.41855</v>
      </c>
      <c r="P13" s="19">
        <f>'[14]прил. 1 2013-2015 (в прик.(уто)'!$I$42</f>
        <v>1442214.0065</v>
      </c>
      <c r="Q13" s="19">
        <f>'[14]прил. 1 2013-2015 (в прик.(уто)'!$L$42</f>
        <v>1466152.7714099998</v>
      </c>
    </row>
    <row r="14" spans="1:14" ht="63.75" hidden="1">
      <c r="A14" s="35"/>
      <c r="B14" s="26" t="s">
        <v>11</v>
      </c>
      <c r="C14" s="26" t="s">
        <v>12</v>
      </c>
      <c r="D14" s="26" t="s">
        <v>13</v>
      </c>
      <c r="E14" s="26" t="s">
        <v>13</v>
      </c>
      <c r="F14" s="26"/>
      <c r="G14" s="26" t="s">
        <v>13</v>
      </c>
      <c r="H14" s="26" t="s">
        <v>11</v>
      </c>
      <c r="I14" s="26" t="s">
        <v>12</v>
      </c>
      <c r="J14" s="19"/>
      <c r="K14" s="19"/>
      <c r="L14" s="19"/>
      <c r="M14" s="19"/>
      <c r="N14" s="19"/>
    </row>
    <row r="15" spans="1:17" ht="18.75" hidden="1">
      <c r="A15" s="3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6" t="e">
        <f>O13-I13</f>
        <v>#REF!</v>
      </c>
      <c r="P15" s="16" t="e">
        <f>P13-J13</f>
        <v>#REF!</v>
      </c>
      <c r="Q15" s="16" t="e">
        <f>Q13-K13</f>
        <v>#REF!</v>
      </c>
    </row>
    <row r="16" spans="1:14" ht="27" customHeight="1">
      <c r="A16" s="102" t="s">
        <v>42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18.75">
      <c r="A17" s="103" t="s">
        <v>43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37.5" customHeight="1">
      <c r="A18" s="35" t="s">
        <v>65</v>
      </c>
      <c r="B18" s="19"/>
      <c r="C18" s="19"/>
      <c r="D18" s="19"/>
      <c r="E18" s="19"/>
      <c r="F18" s="19"/>
      <c r="G18" s="19"/>
      <c r="H18" s="57">
        <v>3801633.01</v>
      </c>
      <c r="I18" s="57">
        <v>4349459</v>
      </c>
      <c r="J18" s="63">
        <v>4504084.67</v>
      </c>
      <c r="K18" s="58">
        <v>4402072.83</v>
      </c>
      <c r="L18" s="63">
        <v>4365000</v>
      </c>
      <c r="M18" s="63">
        <v>4365000</v>
      </c>
      <c r="N18" s="63">
        <v>4365000</v>
      </c>
    </row>
    <row r="19" spans="1:15" ht="21.75" customHeight="1">
      <c r="A19" s="36" t="s">
        <v>44</v>
      </c>
      <c r="B19" s="19">
        <v>320</v>
      </c>
      <c r="C19" s="18">
        <v>320</v>
      </c>
      <c r="D19" s="18">
        <v>320</v>
      </c>
      <c r="E19" s="18">
        <v>320</v>
      </c>
      <c r="F19" s="18">
        <v>320</v>
      </c>
      <c r="G19" s="19">
        <v>320</v>
      </c>
      <c r="H19" s="20"/>
      <c r="I19" s="21"/>
      <c r="J19" s="21"/>
      <c r="K19" s="21"/>
      <c r="L19" s="21"/>
      <c r="M19" s="21"/>
      <c r="N19" s="20"/>
      <c r="O19" s="16" t="s">
        <v>8</v>
      </c>
    </row>
    <row r="20" spans="1:14" ht="31.5">
      <c r="A20" s="36" t="s">
        <v>45</v>
      </c>
      <c r="B20" s="23">
        <v>24430</v>
      </c>
      <c r="C20" s="42">
        <v>24430</v>
      </c>
      <c r="D20" s="42">
        <v>24430</v>
      </c>
      <c r="E20" s="42">
        <v>24430</v>
      </c>
      <c r="F20" s="42">
        <v>24430</v>
      </c>
      <c r="G20" s="23">
        <v>24430</v>
      </c>
      <c r="H20" s="20"/>
      <c r="I20" s="21"/>
      <c r="J20" s="21"/>
      <c r="K20" s="21"/>
      <c r="L20" s="21"/>
      <c r="M20" s="21"/>
      <c r="N20" s="20"/>
    </row>
    <row r="21" spans="1:14" ht="31.5">
      <c r="A21" s="36" t="s">
        <v>46</v>
      </c>
      <c r="B21" s="23">
        <v>420</v>
      </c>
      <c r="C21" s="42">
        <v>420</v>
      </c>
      <c r="D21" s="42">
        <v>420</v>
      </c>
      <c r="E21" s="42">
        <v>420</v>
      </c>
      <c r="F21" s="42">
        <v>420</v>
      </c>
      <c r="G21" s="23">
        <v>420</v>
      </c>
      <c r="H21" s="20"/>
      <c r="I21" s="21"/>
      <c r="J21" s="21"/>
      <c r="K21" s="21"/>
      <c r="L21" s="21"/>
      <c r="M21" s="21"/>
      <c r="N21" s="20"/>
    </row>
    <row r="22" spans="1:14" ht="18.75">
      <c r="A22" s="36" t="s">
        <v>53</v>
      </c>
      <c r="B22" s="24">
        <v>33</v>
      </c>
      <c r="C22" s="41">
        <v>33</v>
      </c>
      <c r="D22" s="41">
        <v>33</v>
      </c>
      <c r="E22" s="41">
        <v>33</v>
      </c>
      <c r="F22" s="41">
        <v>33</v>
      </c>
      <c r="G22" s="24">
        <v>33</v>
      </c>
      <c r="H22" s="20"/>
      <c r="I22" s="21"/>
      <c r="J22" s="21"/>
      <c r="K22" s="21"/>
      <c r="L22" s="21"/>
      <c r="M22" s="21"/>
      <c r="N22" s="20"/>
    </row>
    <row r="23" spans="1:26" ht="18.75" outlineLevel="1">
      <c r="A23" s="35" t="s">
        <v>9</v>
      </c>
      <c r="B23" s="19"/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19"/>
      <c r="N23" s="19"/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</row>
    <row r="24" spans="1:26" ht="18.75" outlineLevel="1">
      <c r="A24" s="35" t="s">
        <v>10</v>
      </c>
      <c r="B24" s="19"/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19"/>
      <c r="N24" s="19"/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</row>
    <row r="25" spans="1:14" ht="18.75">
      <c r="A25" s="3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37.5" customHeight="1">
      <c r="A26" s="80" t="s">
        <v>67</v>
      </c>
      <c r="B26" s="84"/>
      <c r="C26" s="84"/>
      <c r="D26" s="33"/>
      <c r="E26" s="50"/>
      <c r="F26" s="50"/>
      <c r="G26" s="30"/>
      <c r="H26" s="30"/>
      <c r="I26" s="99" t="s">
        <v>57</v>
      </c>
      <c r="J26" s="100"/>
      <c r="K26" s="100"/>
      <c r="L26" s="59"/>
      <c r="M26" s="59"/>
      <c r="N26" s="30"/>
    </row>
    <row r="27" spans="1:8" s="32" customFormat="1" ht="37.5" customHeight="1">
      <c r="A27" s="38"/>
      <c r="B27" s="28"/>
      <c r="C27" s="29"/>
      <c r="D27" s="29"/>
      <c r="E27" s="29"/>
      <c r="F27" s="29"/>
      <c r="G27" s="28"/>
      <c r="H27" s="28"/>
    </row>
    <row r="28" spans="1:8" ht="37.5" customHeight="1">
      <c r="A28" s="101"/>
      <c r="B28" s="101"/>
      <c r="C28" s="101"/>
      <c r="D28" s="101"/>
      <c r="E28" s="31"/>
      <c r="F28" s="31"/>
      <c r="G28" s="32"/>
      <c r="H28" s="32"/>
    </row>
    <row r="29" ht="37.5" customHeight="1">
      <c r="J29" s="22"/>
    </row>
    <row r="30" ht="37.5" customHeight="1"/>
    <row r="31" ht="37.5" customHeight="1"/>
    <row r="32" ht="37.5" customHeight="1"/>
    <row r="33" ht="37.5" customHeight="1"/>
    <row r="34" ht="37.5" customHeight="1"/>
    <row r="35" ht="37.5" customHeight="1"/>
  </sheetData>
  <sheetProtection/>
  <mergeCells count="12">
    <mergeCell ref="B4:G4"/>
    <mergeCell ref="H4:N4"/>
    <mergeCell ref="A26:C26"/>
    <mergeCell ref="I26:K26"/>
    <mergeCell ref="A28:D28"/>
    <mergeCell ref="A16:N16"/>
    <mergeCell ref="A17:N17"/>
    <mergeCell ref="G1:N1"/>
    <mergeCell ref="A6:N6"/>
    <mergeCell ref="A7:N7"/>
    <mergeCell ref="A2:N2"/>
    <mergeCell ref="A4:A5"/>
  </mergeCells>
  <printOptions/>
  <pageMargins left="0.7086614173228347" right="0.7086614173228347" top="0.59" bottom="0.7480314960629921" header="0.3" footer="0.31496062992125984"/>
  <pageSetup fitToHeight="16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2015-10-12T01:09:28Z</cp:lastPrinted>
  <dcterms:created xsi:type="dcterms:W3CDTF">2013-07-29T03:10:57Z</dcterms:created>
  <dcterms:modified xsi:type="dcterms:W3CDTF">2015-10-12T01:10:12Z</dcterms:modified>
  <cp:category/>
  <cp:version/>
  <cp:contentType/>
  <cp:contentStatus/>
</cp:coreProperties>
</file>