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25" windowWidth="15195" windowHeight="7005" activeTab="2"/>
  </bookViews>
  <sheets>
    <sheet name="прил.1" sheetId="1" r:id="rId1"/>
    <sheet name="прил.2" sheetId="4" r:id="rId2"/>
    <sheet name="прил.3" sheetId="12" r:id="rId3"/>
  </sheets>
  <calcPr calcId="145621"/>
</workbook>
</file>

<file path=xl/calcChain.xml><?xml version="1.0" encoding="utf-8"?>
<calcChain xmlns="http://schemas.openxmlformats.org/spreadsheetml/2006/main">
  <c r="H132" i="12" l="1"/>
  <c r="I84" i="12"/>
  <c r="I83" i="12"/>
  <c r="G83" i="12"/>
  <c r="H83" i="12"/>
  <c r="I119" i="12"/>
  <c r="I118" i="12"/>
  <c r="H54" i="12"/>
  <c r="F29" i="4"/>
  <c r="E29" i="4"/>
  <c r="F30" i="4"/>
  <c r="G40" i="4"/>
  <c r="G35" i="4"/>
  <c r="G71" i="12" l="1"/>
  <c r="G70" i="12" s="1"/>
  <c r="G132" i="12" s="1"/>
  <c r="G39" i="4"/>
  <c r="I82" i="12" l="1"/>
  <c r="I81" i="12"/>
  <c r="I80" i="12"/>
  <c r="I79" i="12"/>
  <c r="H128" i="12" l="1"/>
  <c r="H127" i="12" s="1"/>
  <c r="H126" i="12" s="1"/>
  <c r="H125" i="12" s="1"/>
  <c r="H123" i="12"/>
  <c r="H122" i="12" s="1"/>
  <c r="H121" i="12" s="1"/>
  <c r="H116" i="12"/>
  <c r="H115" i="12" s="1"/>
  <c r="H114" i="12" s="1"/>
  <c r="H111" i="12"/>
  <c r="H110" i="12" s="1"/>
  <c r="H109" i="12" s="1"/>
  <c r="H105" i="12"/>
  <c r="I105" i="12" s="1"/>
  <c r="H103" i="12"/>
  <c r="H101" i="12"/>
  <c r="I101" i="12" s="1"/>
  <c r="H99" i="12"/>
  <c r="H94" i="12"/>
  <c r="H92" i="12"/>
  <c r="H87" i="12"/>
  <c r="H86" i="12" s="1"/>
  <c r="I86" i="12" s="1"/>
  <c r="H77" i="12"/>
  <c r="H75" i="12"/>
  <c r="H73" i="12"/>
  <c r="H68" i="12"/>
  <c r="H67" i="12" s="1"/>
  <c r="H66" i="12" s="1"/>
  <c r="H65" i="12" s="1"/>
  <c r="H63" i="12"/>
  <c r="H61" i="12"/>
  <c r="H59" i="12" s="1"/>
  <c r="H58" i="12" s="1"/>
  <c r="H53" i="12"/>
  <c r="H49" i="12"/>
  <c r="I49" i="12" s="1"/>
  <c r="H46" i="12"/>
  <c r="H45" i="12" s="1"/>
  <c r="H44" i="12" s="1"/>
  <c r="H43" i="12" s="1"/>
  <c r="H41" i="12"/>
  <c r="H40" i="12" s="1"/>
  <c r="H37" i="12"/>
  <c r="H36" i="12" s="1"/>
  <c r="I36" i="12" s="1"/>
  <c r="H29" i="12"/>
  <c r="H28" i="12" s="1"/>
  <c r="H27" i="12" s="1"/>
  <c r="H25" i="12"/>
  <c r="H24" i="12" s="1"/>
  <c r="H19" i="12"/>
  <c r="H18" i="12" s="1"/>
  <c r="H17" i="12" s="1"/>
  <c r="H16" i="12" s="1"/>
  <c r="H13" i="12"/>
  <c r="H12" i="12" s="1"/>
  <c r="H11" i="12" s="1"/>
  <c r="H10" i="12" s="1"/>
  <c r="I131" i="12"/>
  <c r="I130" i="12"/>
  <c r="I129" i="12"/>
  <c r="I128" i="12"/>
  <c r="I124" i="12"/>
  <c r="I123" i="12"/>
  <c r="I120" i="12"/>
  <c r="I117" i="12"/>
  <c r="I113" i="12"/>
  <c r="I112" i="12"/>
  <c r="I111" i="12"/>
  <c r="I106" i="12"/>
  <c r="I104" i="12"/>
  <c r="I103" i="12"/>
  <c r="I102" i="12"/>
  <c r="I100" i="12"/>
  <c r="I99" i="12"/>
  <c r="I95" i="12"/>
  <c r="I94" i="12"/>
  <c r="I93" i="12"/>
  <c r="I92" i="12"/>
  <c r="I88" i="12"/>
  <c r="I87" i="12"/>
  <c r="I78" i="12"/>
  <c r="I76" i="12"/>
  <c r="I75" i="12"/>
  <c r="I74" i="12"/>
  <c r="I69" i="12"/>
  <c r="I64" i="12"/>
  <c r="I63" i="12"/>
  <c r="I62" i="12"/>
  <c r="I61" i="12"/>
  <c r="I56" i="12"/>
  <c r="I55" i="12"/>
  <c r="I51" i="12"/>
  <c r="I50" i="12"/>
  <c r="I48" i="12"/>
  <c r="I47" i="12"/>
  <c r="I42" i="12"/>
  <c r="I38" i="12"/>
  <c r="I37" i="12"/>
  <c r="I35" i="12"/>
  <c r="I34" i="12"/>
  <c r="I33" i="12"/>
  <c r="I32" i="12"/>
  <c r="I31" i="12"/>
  <c r="I30" i="12"/>
  <c r="I26" i="12"/>
  <c r="I22" i="12"/>
  <c r="I21" i="12"/>
  <c r="I20" i="12"/>
  <c r="I15" i="12"/>
  <c r="I14" i="12"/>
  <c r="G128" i="12"/>
  <c r="G127" i="12"/>
  <c r="G126" i="12" s="1"/>
  <c r="G125" i="12" s="1"/>
  <c r="G123" i="12"/>
  <c r="G122" i="12"/>
  <c r="G121" i="12" s="1"/>
  <c r="G116" i="12"/>
  <c r="G115" i="12" s="1"/>
  <c r="G114" i="12" s="1"/>
  <c r="G108" i="12" s="1"/>
  <c r="G111" i="12"/>
  <c r="G110" i="12"/>
  <c r="G109" i="12" s="1"/>
  <c r="G105" i="12"/>
  <c r="G103" i="12"/>
  <c r="G101" i="12"/>
  <c r="G99" i="12"/>
  <c r="G98" i="12"/>
  <c r="G97" i="12" s="1"/>
  <c r="G96" i="12" s="1"/>
  <c r="G94" i="12"/>
  <c r="G92" i="12"/>
  <c r="G91" i="12" s="1"/>
  <c r="G90" i="12" s="1"/>
  <c r="G89" i="12" s="1"/>
  <c r="G87" i="12"/>
  <c r="G86" i="12" s="1"/>
  <c r="G77" i="12"/>
  <c r="I77" i="12" s="1"/>
  <c r="G75" i="12"/>
  <c r="G73" i="12"/>
  <c r="I73" i="12" s="1"/>
  <c r="G68" i="12"/>
  <c r="I68" i="12" s="1"/>
  <c r="G67" i="12"/>
  <c r="G66" i="12" s="1"/>
  <c r="G65" i="12" s="1"/>
  <c r="G63" i="12"/>
  <c r="G61" i="12"/>
  <c r="G60" i="12" s="1"/>
  <c r="G59" i="12" s="1"/>
  <c r="G58" i="12" s="1"/>
  <c r="G54" i="12"/>
  <c r="I54" i="12" s="1"/>
  <c r="G49" i="12"/>
  <c r="G46" i="12"/>
  <c r="G45" i="12"/>
  <c r="G44" i="12" s="1"/>
  <c r="G43" i="12" s="1"/>
  <c r="G41" i="12"/>
  <c r="I41" i="12" s="1"/>
  <c r="G37" i="12"/>
  <c r="G36" i="12" s="1"/>
  <c r="G29" i="12"/>
  <c r="G28" i="12" s="1"/>
  <c r="G27" i="12" s="1"/>
  <c r="G25" i="12"/>
  <c r="G24" i="12"/>
  <c r="G19" i="12"/>
  <c r="G18" i="12" s="1"/>
  <c r="G17" i="12" s="1"/>
  <c r="G16" i="12" s="1"/>
  <c r="G13" i="12"/>
  <c r="G12" i="12" s="1"/>
  <c r="G11" i="12" s="1"/>
  <c r="G10" i="12" s="1"/>
  <c r="G41" i="4"/>
  <c r="G38" i="4"/>
  <c r="G57" i="12" l="1"/>
  <c r="G107" i="12"/>
  <c r="I46" i="12"/>
  <c r="H108" i="12"/>
  <c r="H107" i="12" s="1"/>
  <c r="G53" i="12"/>
  <c r="G52" i="12" s="1"/>
  <c r="I19" i="12"/>
  <c r="G40" i="12"/>
  <c r="G39" i="12" s="1"/>
  <c r="H57" i="12"/>
  <c r="G72" i="12"/>
  <c r="I67" i="12"/>
  <c r="H23" i="12"/>
  <c r="I24" i="12"/>
  <c r="I25" i="12"/>
  <c r="H98" i="12"/>
  <c r="H97" i="12" s="1"/>
  <c r="H91" i="12"/>
  <c r="H90" i="12" s="1"/>
  <c r="H89" i="12" s="1"/>
  <c r="H72" i="12"/>
  <c r="H52" i="12"/>
  <c r="I52" i="12" s="1"/>
  <c r="H39" i="12"/>
  <c r="G23" i="12"/>
  <c r="I23" i="12" s="1"/>
  <c r="I13" i="12"/>
  <c r="I29" i="12"/>
  <c r="I45" i="12"/>
  <c r="I110" i="12"/>
  <c r="I116" i="12"/>
  <c r="I12" i="12"/>
  <c r="I27" i="12"/>
  <c r="I28" i="12"/>
  <c r="I43" i="12"/>
  <c r="I44" i="12"/>
  <c r="I121" i="12"/>
  <c r="I122" i="12"/>
  <c r="I18" i="12"/>
  <c r="I60" i="12"/>
  <c r="I65" i="12"/>
  <c r="I66" i="12"/>
  <c r="I109" i="12"/>
  <c r="I114" i="12"/>
  <c r="I115" i="12"/>
  <c r="I127" i="12"/>
  <c r="G85" i="12"/>
  <c r="G37" i="4"/>
  <c r="G36" i="4"/>
  <c r="G34" i="4"/>
  <c r="G33" i="4"/>
  <c r="G32" i="4"/>
  <c r="G31" i="4"/>
  <c r="G28" i="4"/>
  <c r="G27" i="4"/>
  <c r="G26" i="4"/>
  <c r="G25" i="4"/>
  <c r="G24" i="4"/>
  <c r="G19" i="4"/>
  <c r="G22" i="4"/>
  <c r="G21" i="4"/>
  <c r="G20" i="4"/>
  <c r="G18" i="4"/>
  <c r="G17" i="4"/>
  <c r="G16" i="4"/>
  <c r="G15" i="4"/>
  <c r="G14" i="4"/>
  <c r="G13" i="4"/>
  <c r="G12" i="4"/>
  <c r="G11" i="4"/>
  <c r="G10" i="4"/>
  <c r="F15" i="1"/>
  <c r="F16" i="1"/>
  <c r="I39" i="12" l="1"/>
  <c r="H71" i="12"/>
  <c r="H70" i="12" s="1"/>
  <c r="I70" i="12" s="1"/>
  <c r="I53" i="12"/>
  <c r="I72" i="12"/>
  <c r="G9" i="12"/>
  <c r="I40" i="12"/>
  <c r="H9" i="12"/>
  <c r="I98" i="12"/>
  <c r="H96" i="12"/>
  <c r="I96" i="12" s="1"/>
  <c r="I97" i="12"/>
  <c r="H85" i="12"/>
  <c r="I91" i="12"/>
  <c r="I71" i="12"/>
  <c r="I59" i="12"/>
  <c r="I17" i="12"/>
  <c r="I90" i="12"/>
  <c r="I126" i="12"/>
  <c r="I10" i="12"/>
  <c r="I11" i="12"/>
  <c r="I125" i="12" l="1"/>
  <c r="I85" i="12"/>
  <c r="I89" i="12"/>
  <c r="I9" i="12"/>
  <c r="I16" i="12"/>
  <c r="I57" i="12"/>
  <c r="I58" i="12"/>
  <c r="I107" i="12"/>
  <c r="I108" i="12"/>
  <c r="I132" i="12" l="1"/>
  <c r="F9" i="4" l="1"/>
  <c r="G9" i="4" s="1"/>
  <c r="E9" i="4"/>
  <c r="E11" i="1" l="1"/>
  <c r="E10" i="1" s="1"/>
  <c r="D11" i="1" l="1"/>
  <c r="F11" i="1" s="1"/>
  <c r="F10" i="1" s="1"/>
  <c r="D10" i="1" l="1"/>
  <c r="F23" i="4" l="1"/>
  <c r="E23" i="4"/>
  <c r="E30" i="4"/>
  <c r="G23" i="4" l="1"/>
  <c r="G29" i="4"/>
  <c r="G30" i="4"/>
  <c r="E42" i="4"/>
  <c r="F42" i="4" l="1"/>
  <c r="G42" i="4" s="1"/>
</calcChain>
</file>

<file path=xl/sharedStrings.xml><?xml version="1.0" encoding="utf-8"?>
<sst xmlns="http://schemas.openxmlformats.org/spreadsheetml/2006/main" count="505" uniqueCount="267">
  <si>
    <t>Код бюджетной классификации</t>
  </si>
  <si>
    <t>Наименование показателя</t>
  </si>
  <si>
    <t>014 01 00 00 00 00 0000 000</t>
  </si>
  <si>
    <t>Источники  внутреннего финансирования дефицита бюджета</t>
  </si>
  <si>
    <t>014 01 05 00 00 00 0000 000</t>
  </si>
  <si>
    <t>Изменение остатков средств на счетах по учету средств бюджета</t>
  </si>
  <si>
    <t>Увеличение прочих остатков денежных средств бюджета</t>
  </si>
  <si>
    <t>014 01 05 02 01 10 0000 610</t>
  </si>
  <si>
    <t>Уменьшение прочих  остатков денежных средств бюджета</t>
  </si>
  <si>
    <t>Приложение № 1</t>
  </si>
  <si>
    <t>Источники внутреннего финансирования дефицита бюджета Бархатовского сельсовета</t>
  </si>
  <si>
    <t>№ строки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</si>
  <si>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</si>
  <si>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Доходы от сдачи в аренду имущества, находящегося в оперативном управлении органов управления поселений и созданных ими учреждений и в хозяйственном ведении муниципальных унитарных предприятий</t>
  </si>
  <si>
    <t>Прочие неналоговые доходы бюджетов поселений</t>
  </si>
  <si>
    <t>Дотации бюджетам поселений на поддержку мер по обеспечению сбалансированности бюджетов</t>
  </si>
  <si>
    <t>01411105035100000120</t>
  </si>
  <si>
    <t>01411705050100000180</t>
  </si>
  <si>
    <t>01420201001100099151</t>
  </si>
  <si>
    <t>01420201003100000151</t>
  </si>
  <si>
    <t>01420203015100000151</t>
  </si>
  <si>
    <t>01420203024100000151</t>
  </si>
  <si>
    <t xml:space="preserve">                  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</si>
  <si>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</si>
  <si>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ст.227, 227.1 и 228 НК РФ</t>
  </si>
  <si>
    <t>Налог на доходы физических лиц, полученных от осуществления деятельности физическими лицами зарегистрированными в качестве индивидуальных предпринимателей, нотариусов, занимающихся частной практикой адвокатов учредивших адвокатские кабинеты и др. лиц занимающихся частной практикой в соответствии со ст. 227. НК РФ</t>
  </si>
  <si>
    <t>Налог на доходы физических лиц с доходов , полученных физическими лицами, не являющимися налоговыми резидентами РФ в соответствии со ст.228 НК РФ</t>
  </si>
  <si>
    <t>Налог на имущество физических лиц, взимаемых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</si>
  <si>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пп1 п1 ст. 394 НК РФ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</si>
  <si>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пп.2, п.1 ст. 394 НК РФ и применяемым к объектам налогообложения, расположенным в границах поселений</t>
  </si>
  <si>
    <t>Единый сельскохозяйственный налог</t>
  </si>
  <si>
    <t>Земельный налог (по обязательствам возникшим до 1 января 2006 года)</t>
  </si>
  <si>
    <t>Неналоговые доходы</t>
  </si>
  <si>
    <t>Доходы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</si>
  <si>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Поступления от продажи земельных участков государственная собственность на которые не разграничена и которые расположены в границах поселений</t>
  </si>
  <si>
    <t>Безвозмездные поступления</t>
  </si>
  <si>
    <t>Дотации бюджетам поселений на выравнивание уровня бюджетной обеспеченности</t>
  </si>
  <si>
    <t>в том числе:  краевая</t>
  </si>
  <si>
    <t xml:space="preserve">                       районная</t>
  </si>
  <si>
    <t>Субвенция бюджетам поселений на осуществление полномочий по первичному воинскому учету на территориях, где отсутствуют военные комиссариаты</t>
  </si>
  <si>
    <t>ВСЕГО ДОХОДОВ:</t>
  </si>
  <si>
    <t>18210102010010000110</t>
  </si>
  <si>
    <t>18210102020010000110</t>
  </si>
  <si>
    <t>18210102030010000110</t>
  </si>
  <si>
    <t>18210601030100000110</t>
  </si>
  <si>
    <t>18210503000010000110</t>
  </si>
  <si>
    <t>18210904053101000110</t>
  </si>
  <si>
    <t>01410804020010000110</t>
  </si>
  <si>
    <t>11511105013100000120</t>
  </si>
  <si>
    <t>11511406013100000430</t>
  </si>
  <si>
    <t>Доходы местного бюджета Бархатовского сельсовета</t>
  </si>
  <si>
    <t>Резервный фонд</t>
  </si>
  <si>
    <t>Обеспечение пожарной безопасности</t>
  </si>
  <si>
    <t>Коммунальное хозяйство</t>
  </si>
  <si>
    <t>Благоустройство</t>
  </si>
  <si>
    <t>Пенсионное обеспечение</t>
  </si>
  <si>
    <t>0100</t>
  </si>
  <si>
    <t>0102</t>
  </si>
  <si>
    <t>0103</t>
  </si>
  <si>
    <t>0104</t>
  </si>
  <si>
    <t>0111</t>
  </si>
  <si>
    <t>0113</t>
  </si>
  <si>
    <t>0200</t>
  </si>
  <si>
    <t>0203</t>
  </si>
  <si>
    <t>0300</t>
  </si>
  <si>
    <t>0309</t>
  </si>
  <si>
    <t>0310</t>
  </si>
  <si>
    <t>0500</t>
  </si>
  <si>
    <t>0502</t>
  </si>
  <si>
    <t>0503</t>
  </si>
  <si>
    <t>0801</t>
  </si>
  <si>
    <t>Наименование главных распорядителей и наименование показателей бюджетной классификации</t>
  </si>
  <si>
    <t>Раздел подраздел</t>
  </si>
  <si>
    <t>Целевая статья</t>
  </si>
  <si>
    <t>Вид расходов</t>
  </si>
  <si>
    <t>Организация и осуществление мероприятий по гражданской обороне, защите населения и территории сельсовета от чрезвычайных ситуаций техногенного и природного характера</t>
  </si>
  <si>
    <t>Содержание мест захоронения</t>
  </si>
  <si>
    <t>ВСЕГО РАСХОДОВ</t>
  </si>
  <si>
    <t>(рублей)</t>
  </si>
  <si>
    <t>1102</t>
  </si>
  <si>
    <t>1001</t>
  </si>
  <si>
    <t xml:space="preserve">     014 01 05 02 01 10 0000 510</t>
  </si>
  <si>
    <t>014 01 03 01 00 10 0000 710</t>
  </si>
  <si>
    <t xml:space="preserve">Получение  кредитов   от   других   бюджетов  бюджетной   системы  
Российской   Федерации бюджетами  поселений  в  валюте  Российской Федерации
</t>
  </si>
  <si>
    <t>014 01 03 01 00 10 0000 810</t>
  </si>
  <si>
    <t xml:space="preserve">Погашение бюджетами  поселений  кредитов  от других бюджетов
бюджетной системы Российской Федерации в валюте Российской 
 Федерации
</t>
  </si>
  <si>
    <t>01411402053100000410</t>
  </si>
  <si>
    <t>Доходы от реализации иного имущества, находящегося в 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</si>
  <si>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18210302230010000110</t>
  </si>
  <si>
    <t>18210302240010000110</t>
  </si>
  <si>
    <t>18210302250010000110</t>
  </si>
  <si>
    <t>18210302260010000110</t>
  </si>
  <si>
    <t xml:space="preserve">Доходы от уплаты акцизов на дизельное топливо, зачисляемые в консолидированные бюджеты субъектов Российской Федерации
</t>
  </si>
  <si>
    <t xml:space="preserve"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
</t>
  </si>
  <si>
    <t xml:space="preserve"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
</t>
  </si>
  <si>
    <t xml:space="preserve"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
</t>
  </si>
  <si>
    <t>0107</t>
  </si>
  <si>
    <t>Обеспечение проведения выборов</t>
  </si>
  <si>
    <t>0409</t>
  </si>
  <si>
    <t>1000</t>
  </si>
  <si>
    <t>Массовый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</si>
  <si>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</si>
  <si>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8100000</t>
  </si>
  <si>
    <t>Непрограммные расходы Совета депутатов</t>
  </si>
  <si>
    <t>8110000</t>
  </si>
  <si>
    <t>Функционирование Совета депутатов</t>
  </si>
  <si>
    <t>Председателя Совета депутатов в рамках непрограммных расходов Совета депутатов</t>
  </si>
  <si>
    <t>Расходы на выплаты персоналу государственных(муниципальных)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</si>
  <si>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</si>
  <si>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</si>
  <si>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</si>
  <si>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ОБЩЕГОСУДАРСТВЕННЫЕ РАСХОДЫ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</si>
  <si>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</si>
  <si>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 Главы сельсовета</t>
  </si>
  <si>
    <t xml:space="preserve">Функционирование высшего должностного лица </t>
  </si>
  <si>
    <t>Высшее должностное лицо Бархатовского сельсовета в рамках непрограммных расходов</t>
  </si>
  <si>
    <t>8118021</t>
  </si>
  <si>
    <t>8112021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</si>
  <si>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</si>
  <si>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0700000</t>
  </si>
  <si>
    <t>0790000</t>
  </si>
  <si>
    <t>Мероприятия по энергосбережению и энергоэффективности</t>
  </si>
  <si>
    <t>Непрограммные расходы Администрации Бархатовского сельсовета</t>
  </si>
  <si>
    <t>8500000</t>
  </si>
  <si>
    <t>Функционирование администрации Бархатовского сельсовета</t>
  </si>
  <si>
    <t>8510000</t>
  </si>
  <si>
    <t>Руководство и управление в сфере установленных функций органов государственной (муниципальной) власти в рамках непрограммных расходов администрации Бархатовского сельсовета</t>
  </si>
  <si>
    <t>8518023</t>
  </si>
  <si>
    <t>Расходы на выплату персоналу государственных (муниципальных) органов</t>
  </si>
  <si>
    <t>Расходы на выплату персоналу казенных учреждений</t>
  </si>
  <si>
    <t>110</t>
  </si>
  <si>
    <t>530</t>
  </si>
  <si>
    <t>Субвенции (передача полномочий по градостроительству)</t>
  </si>
  <si>
    <t>Резервные фонды</t>
  </si>
  <si>
    <t>9100000</t>
  </si>
  <si>
    <t>Непрограмные расходы отдельных органов исполнительной власти</t>
  </si>
  <si>
    <t>Другие общегосударственные расходы</t>
  </si>
  <si>
    <t>Выполнение государственных полномочий по созданию и обеспечению деятельности административных комиссий в рамках непрограммных расходов отдельных органов исполнительной власти</t>
  </si>
  <si>
    <t>9118011</t>
  </si>
  <si>
    <t>Резервный фонд в рамках непрограммных расходов отдельных органов исполнительной власти</t>
  </si>
  <si>
    <t>870</t>
  </si>
  <si>
    <t>НАЦИОНАЛЬНАЯ ОБОРОНА</t>
  </si>
  <si>
    <t>Непрограммные расходы отдельных органов исполнительной власти</t>
  </si>
  <si>
    <t>Осуществление первичного воинского учета на территориях, где отсутствуют военные комиссариаты в рамках непрограммных расходов отдельных органов исполнительной власти</t>
  </si>
  <si>
    <t>9118118</t>
  </si>
  <si>
    <t>НАЦИОНАЛЬНАЯ БЕЗОПАСНОСТЬ И ПРАВООХРАНИТЕЛЬНАЯ ДЕЯТЕЛЬНОСТЬ</t>
  </si>
  <si>
    <t>Защита населения и территории от последствий ЧС природного и техногенного характера</t>
  </si>
  <si>
    <t>Мероприятие по гражданской обороне и чрезвычайным ситуациям</t>
  </si>
  <si>
    <t>Противодействие экстремизму и профилактика терроризма на территории МО Бархатовский сельсовет</t>
  </si>
  <si>
    <t>Мероприятие по обеспечению пожарной безопасности</t>
  </si>
  <si>
    <t>ДОРОЖНОЕ ХОЗЯЙСТВО(ДОРОЖНЫЙ ФОНД)</t>
  </si>
  <si>
    <t>Мероприятия по ремонту и содержанию дорог поселения</t>
  </si>
  <si>
    <t>Дорожный фонд</t>
  </si>
  <si>
    <t>Безопасность дорожного движения</t>
  </si>
  <si>
    <t>Содержание и ремонт дорог</t>
  </si>
  <si>
    <t>ЖИЛИЩНО-КОММУНАЛЬНОЕ ХОЗЯЙСТВО</t>
  </si>
  <si>
    <t>Мероприятия по жилищно-коммунальному хозяйству</t>
  </si>
  <si>
    <t>Содержание и ремонт инженерных сетей</t>
  </si>
  <si>
    <t>Содержание муниципального имущества</t>
  </si>
  <si>
    <t>Мероприятия по благоустройству территории</t>
  </si>
  <si>
    <t>Обслуживание и содержание уличного освещения</t>
  </si>
  <si>
    <t>Озеленение и благоустройство</t>
  </si>
  <si>
    <t>Уборка территории (ТБО, ликвидация свалки)</t>
  </si>
  <si>
    <t>КУЛЬТУРА, КИНЕМАТОГРАФИЯ</t>
  </si>
  <si>
    <t>0800000</t>
  </si>
  <si>
    <t>Подпрограмма "Культурное наследие"</t>
  </si>
  <si>
    <t>0810000</t>
  </si>
  <si>
    <t>Обеспечение деятельности (оказание услуг) подведомственных учреждений в рамках подпрограммы "Культурное наследие"</t>
  </si>
  <si>
    <t>Субсидии бюджетным учреждениям</t>
  </si>
  <si>
    <t>610</t>
  </si>
  <si>
    <t>Подпрограмма  "Исскуство и народное творчество"</t>
  </si>
  <si>
    <t>0830000</t>
  </si>
  <si>
    <t>Обеспечение деятельности (оказание услуг) подведомственных учреждений в рамках подпрограммы "Исскуство и народное творчество"</t>
  </si>
  <si>
    <t>0838064</t>
  </si>
  <si>
    <t>СОЦИАЛЬНАЯ ПОЛИТИКА</t>
  </si>
  <si>
    <t>Передача полномочий по пенсиям выборным должностным лицам</t>
  </si>
  <si>
    <t>ФИЗИЧЕСКАЯ КУЛЬТУРА И СПОРТ</t>
  </si>
  <si>
    <t>1100</t>
  </si>
  <si>
    <t>Мероприятие поддержка физкультурно- массового и спортивного движения</t>
  </si>
  <si>
    <t>0890000</t>
  </si>
  <si>
    <t>Непрограммные расходы подведомственных учреждений органов исполнительной власти</t>
  </si>
  <si>
    <t>8600000</t>
  </si>
  <si>
    <t>Функционирование МКУ "Централизованная бухгалтерия Бархатовского сельсовета"</t>
  </si>
  <si>
    <t>8610000</t>
  </si>
  <si>
    <t>Обеспечение подведомственных учреждений в рамках непрограммных расходов подведомственных учреждений органов исполнительной власти</t>
  </si>
  <si>
    <t>8610061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</si>
  <si>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</si>
  <si>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</si>
  <si>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</si>
  <si>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</si>
  <si>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0798000</t>
  </si>
  <si>
    <t>0798001</t>
  </si>
  <si>
    <t>Бюджетные кредиты от других бюджетов бюджетной системы Российской Федерации в валюте Российской Федерации</t>
  </si>
  <si>
    <t>0798101</t>
  </si>
  <si>
    <t>0798104</t>
  </si>
  <si>
    <t>0798102</t>
  </si>
  <si>
    <t>0798103</t>
  </si>
  <si>
    <t>0798002</t>
  </si>
  <si>
    <t>0798007</t>
  </si>
  <si>
    <t>0798010</t>
  </si>
  <si>
    <t>0798015</t>
  </si>
  <si>
    <t>0798012</t>
  </si>
  <si>
    <t>0798004</t>
  </si>
  <si>
    <t>0798014</t>
  </si>
  <si>
    <t>0818063</t>
  </si>
  <si>
    <t>0898002</t>
  </si>
  <si>
    <t>8118024</t>
  </si>
  <si>
    <t>540</t>
  </si>
  <si>
    <t>8518103</t>
  </si>
  <si>
    <t>8518514</t>
  </si>
  <si>
    <t>8518027</t>
  </si>
  <si>
    <t>в 2015 году и плановом периоде 2016 - 2017 годов</t>
  </si>
  <si>
    <t>8118025</t>
  </si>
  <si>
    <t>8518026</t>
  </si>
  <si>
    <t>8518028</t>
  </si>
  <si>
    <t>Субвенции (передача полномочий по земельному контролю)</t>
  </si>
  <si>
    <t>8518033</t>
  </si>
  <si>
    <t>852</t>
  </si>
  <si>
    <t>8610062</t>
  </si>
  <si>
    <t>Передача полномочий по поддержке спортклуба</t>
  </si>
  <si>
    <t>Распределение бюджетных ассигнований по разделам, подразделам, целевым статьям(муниципальным программам Бархатовского сельсовета и непрограммным направлениям деятельности), группам и подгруппам видов расходов  местного бюджета на 2015 год</t>
  </si>
  <si>
    <t>Жилищное хозяйство</t>
  </si>
  <si>
    <t>0501</t>
  </si>
  <si>
    <t>0798027</t>
  </si>
  <si>
    <t>Субвенции (передача полномочий пожилищному контролю)</t>
  </si>
  <si>
    <t xml:space="preserve">Муниципальная программа "Повышение качества жизни и прочие мероприятия на территории Бархатовского сельсовета" </t>
  </si>
  <si>
    <t xml:space="preserve">Муниципальная программа "Создание условий для развития культуры и спорта" </t>
  </si>
  <si>
    <t>Муниципальная программа "Создание условий для развития культуры и спорта"</t>
  </si>
  <si>
    <t xml:space="preserve">Руководство и управление в сфере установленных функций органов государственной (муниципальной) власти в рамках мероприятия МП "Повышение качества жизни и прочие мероприятия на территории Бархатовского сельсовета" </t>
  </si>
  <si>
    <t>Бархатовского сельсовета</t>
  </si>
  <si>
    <t xml:space="preserve">к постановлению администрации </t>
  </si>
  <si>
    <t>Приложение № 2</t>
  </si>
  <si>
    <t>Приложение № 3</t>
  </si>
  <si>
    <t>уточненный план на 2015 год</t>
  </si>
  <si>
    <t>% исполнения</t>
  </si>
  <si>
    <t>18210606043100000110</t>
  </si>
  <si>
    <t>18210606033100000110</t>
  </si>
  <si>
    <t>01420204999100000151</t>
  </si>
  <si>
    <t>Субсидии на содержание дорог</t>
  </si>
  <si>
    <t>Субсидии на ка. Ремонт дорог</t>
  </si>
  <si>
    <t>01421805010100000151</t>
  </si>
  <si>
    <t>Доходы поселения от возврата остатков субсидий, субвенций и иных МБТ</t>
  </si>
  <si>
    <t>Уточненный план на 2015 год</t>
  </si>
  <si>
    <t>Содержание дорог по УДС</t>
  </si>
  <si>
    <t>0797508</t>
  </si>
  <si>
    <t>Софинансирование краевых программ</t>
  </si>
  <si>
    <t>0798508</t>
  </si>
  <si>
    <t>0798594</t>
  </si>
  <si>
    <t>Модернизация дорог</t>
  </si>
  <si>
    <t>0797594</t>
  </si>
  <si>
    <t>Субсидии на выплаты молодым специалистам культуры</t>
  </si>
  <si>
    <t>880</t>
  </si>
  <si>
    <t>0798005</t>
  </si>
  <si>
    <t>Субсидии молодым специалистам культуры</t>
  </si>
  <si>
    <t>0831031</t>
  </si>
  <si>
    <t>исполнение на 01.10.2015г.</t>
  </si>
  <si>
    <t>Субвенции бюджетам поселений на выполнение передаваемых полномочий субъектов Российской федерации(адм. Комиссии)</t>
  </si>
  <si>
    <t>Субвенции бюджетам поселений на выполнение передаваемых полномочий субъектов Российской федерации(сод. бездомных животных)</t>
  </si>
  <si>
    <t>Субсидии на региональные выплаты</t>
  </si>
  <si>
    <t>0831021</t>
  </si>
  <si>
    <t>Субвенции на выполнение мероприятий по отлову и содержанию бездомных животных</t>
  </si>
  <si>
    <t>НАЦИОНАЛЬНАЯ ЭКОНОМИКА</t>
  </si>
  <si>
    <t>0412</t>
  </si>
  <si>
    <t>0797518</t>
  </si>
  <si>
    <t>к постановлению администрации Бархатовского сельского от 26.10.2015 г. № 178</t>
  </si>
  <si>
    <t xml:space="preserve">от 26.10.2015г.№178 </t>
  </si>
  <si>
    <t>от 26.10.2015г . №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</si>
</sst>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2" fillId="0" borderId="0" xfId="0" applyFont="1" applyAlignment="1">
      <alignment horizontal="right"/>
    </xf>
    <xf numFmtId="0" fontId="0" fillId="0" borderId="2" xfId="0" applyBorder="1" applyAlignment="1">
      <alignment horizontal="center" vertical="top"/>
    </xf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0" fontId="5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/>
    <xf numFmtId="49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0" fontId="5" fillId="2" borderId="1" xfId="0" applyFont="1" applyFill="1" applyBorder="1" applyAlignment="1">
      <alignment horizontal="left" vertical="center" wrapText="1"/>
    </xf>
    <xf numFmtId="2" fontId="4" fillId="0" borderId="3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49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4" fontId="1" fillId="0" borderId="1" xfId="0" applyNumberFormat="1" applyFont="1" applyBorder="1" applyAlignment="1">
      <alignment vertical="top" wrapText="1"/>
    </xf>
    <xf numFmtId="164" fontId="8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0" fillId="0" borderId="0" xfId="0" applyBorder="1" applyAlignment="1">
      <alignment horizontal="center"/>
    </xf>
    <xf numFmtId="49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right"/>
    </xf>
    <xf numFmtId="164" fontId="10" fillId="0" borderId="1" xfId="0" applyNumberFormat="1" applyFont="1" applyBorder="1"/>
    <xf numFmtId="164" fontId="3" fillId="0" borderId="1" xfId="0" applyNumberFormat="1" applyFont="1" applyBorder="1"/>
    <xf numFmtId="4" fontId="12" fillId="0" borderId="1" xfId="0" applyNumberFormat="1" applyFont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/>
    <xf numFmtId="0" fontId="2" fillId="0" borderId="0" xfId="0" applyFont="1" applyFill="1" applyBorder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opLeftCell="B1" workbookViewId="0">
      <selection activeCell="E3" sqref="E3:F3"/>
    </sheetView>
  </sheetViews>
  <sheetFormatPr defaultRowHeight="15" x14ac:dyDescent="0.25"/>
  <cols>
    <col min="2" max="2" width="27.42578125" customWidth="1"/>
    <col min="3" max="3" width="48.5703125" customWidth="1"/>
    <col min="4" max="4" width="13.85546875" customWidth="1"/>
    <col min="5" max="5" width="14.5703125" customWidth="1"/>
    <col min="6" max="6" width="16" customWidth="1"/>
  </cols>
  <sheetData>
    <row r="1" spans="2:6" x14ac:dyDescent="0.25">
      <c r="E1" s="62" t="s">
        <v>9</v>
      </c>
      <c r="F1" s="62"/>
    </row>
    <row r="2" spans="2:6" ht="46.5" customHeight="1" x14ac:dyDescent="0.25">
      <c r="E2" s="62" t="s">
        <v>264</v>
      </c>
      <c r="F2" s="62"/>
    </row>
    <row r="3" spans="2:6" ht="8.25" customHeight="1" x14ac:dyDescent="0.25">
      <c r="E3" s="62"/>
      <c r="F3" s="62"/>
    </row>
    <row r="4" spans="2:6" hidden="1" x14ac:dyDescent="0.25">
      <c r="E4" s="1"/>
      <c r="F4" s="1"/>
    </row>
    <row r="5" spans="2:6" ht="12.75" customHeight="1" x14ac:dyDescent="0.25">
      <c r="B5" s="63" t="s">
        <v>10</v>
      </c>
      <c r="C5" s="63"/>
      <c r="D5" s="63"/>
      <c r="E5" s="63"/>
      <c r="F5" s="63"/>
    </row>
    <row r="6" spans="2:6" ht="3" hidden="1" customHeight="1" x14ac:dyDescent="0.25">
      <c r="B6" s="63"/>
      <c r="C6" s="63"/>
      <c r="D6" s="63"/>
      <c r="E6" s="63"/>
      <c r="F6" s="63"/>
    </row>
    <row r="7" spans="2:6" ht="24" customHeight="1" x14ac:dyDescent="0.25">
      <c r="B7" s="59" t="s">
        <v>211</v>
      </c>
      <c r="C7" s="59"/>
      <c r="D7" s="59"/>
      <c r="E7" s="59"/>
      <c r="F7" s="59"/>
    </row>
    <row r="8" spans="2:6" ht="18" customHeight="1" x14ac:dyDescent="0.25">
      <c r="B8" s="17"/>
      <c r="C8" s="17"/>
      <c r="D8" s="60" t="s">
        <v>78</v>
      </c>
      <c r="E8" s="61"/>
      <c r="F8" s="17"/>
    </row>
    <row r="9" spans="2:6" ht="45" x14ac:dyDescent="0.25">
      <c r="B9" s="2" t="s">
        <v>0</v>
      </c>
      <c r="C9" s="2" t="s">
        <v>1</v>
      </c>
      <c r="D9" s="2" t="s">
        <v>233</v>
      </c>
      <c r="E9" s="2" t="s">
        <v>255</v>
      </c>
      <c r="F9" s="2" t="s">
        <v>234</v>
      </c>
    </row>
    <row r="10" spans="2:6" ht="33" customHeight="1" x14ac:dyDescent="0.25">
      <c r="B10" s="2" t="s">
        <v>2</v>
      </c>
      <c r="C10" s="3" t="s">
        <v>3</v>
      </c>
      <c r="D10" s="45">
        <f>D12+D11</f>
        <v>803972.19999999925</v>
      </c>
      <c r="E10" s="45">
        <f t="shared" ref="E10:F10" si="0">E12+E11</f>
        <v>45011.669999999925</v>
      </c>
      <c r="F10" s="45">
        <f t="shared" si="0"/>
        <v>5.5986600034180247</v>
      </c>
    </row>
    <row r="11" spans="2:6" ht="30" x14ac:dyDescent="0.25">
      <c r="B11" s="2" t="s">
        <v>4</v>
      </c>
      <c r="C11" s="3" t="s">
        <v>5</v>
      </c>
      <c r="D11" s="45">
        <f>D16+D15</f>
        <v>803972.19999999925</v>
      </c>
      <c r="E11" s="45">
        <f>E15+E16</f>
        <v>45011.669999999925</v>
      </c>
      <c r="F11" s="45">
        <f>E11/D11*100</f>
        <v>5.5986600034180247</v>
      </c>
    </row>
    <row r="12" spans="2:6" ht="50.25" customHeight="1" x14ac:dyDescent="0.25">
      <c r="B12" s="2"/>
      <c r="C12" s="3" t="s">
        <v>192</v>
      </c>
      <c r="D12" s="45"/>
      <c r="E12" s="49"/>
      <c r="F12" s="45"/>
    </row>
    <row r="13" spans="2:6" ht="64.5" customHeight="1" x14ac:dyDescent="0.25">
      <c r="B13" s="2" t="s">
        <v>82</v>
      </c>
      <c r="C13" s="3" t="s">
        <v>83</v>
      </c>
      <c r="D13" s="45">
        <v>0</v>
      </c>
      <c r="E13" s="45">
        <v>0</v>
      </c>
      <c r="F13" s="45">
        <v>0</v>
      </c>
    </row>
    <row r="14" spans="2:6" ht="74.25" customHeight="1" x14ac:dyDescent="0.25">
      <c r="B14" s="2" t="s">
        <v>84</v>
      </c>
      <c r="C14" s="3" t="s">
        <v>85</v>
      </c>
      <c r="D14" s="45"/>
      <c r="E14" s="45">
        <v>0</v>
      </c>
      <c r="F14" s="45">
        <v>0</v>
      </c>
    </row>
    <row r="15" spans="2:6" s="4" customFormat="1" ht="30" x14ac:dyDescent="0.25">
      <c r="B15" s="3" t="s">
        <v>81</v>
      </c>
      <c r="C15" s="3" t="s">
        <v>6</v>
      </c>
      <c r="D15" s="45">
        <v>-16101866.199999999</v>
      </c>
      <c r="E15" s="45">
        <v>-6994007.3899999997</v>
      </c>
      <c r="F15" s="45">
        <f>E15/D15*100</f>
        <v>43.436004889917669</v>
      </c>
    </row>
    <row r="16" spans="2:6" ht="34.5" customHeight="1" x14ac:dyDescent="0.25">
      <c r="B16" s="2" t="s">
        <v>7</v>
      </c>
      <c r="C16" s="3" t="s">
        <v>8</v>
      </c>
      <c r="D16" s="45">
        <v>16905838.399999999</v>
      </c>
      <c r="E16" s="45">
        <v>7039019.0599999996</v>
      </c>
      <c r="F16" s="45">
        <f>E16/D16*100</f>
        <v>41.636616259149854</v>
      </c>
    </row>
  </sheetData>
  <mergeCells count="6">
    <mergeCell ref="B7:F7"/>
    <mergeCell ref="D8:E8"/>
    <mergeCell ref="E1:F1"/>
    <mergeCell ref="E2:F2"/>
    <mergeCell ref="E3:F3"/>
    <mergeCell ref="B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2"/>
  <sheetViews>
    <sheetView workbookViewId="0">
      <selection activeCell="E5" sqref="E5"/>
    </sheetView>
  </sheetViews>
  <sheetFormatPr defaultRowHeight="15" x14ac:dyDescent="0.25"/>
  <cols>
    <col min="1" max="1" width="2.28515625" customWidth="1"/>
    <col min="3" max="3" width="22.7109375" customWidth="1"/>
    <col min="4" max="4" width="56.5703125" customWidth="1"/>
    <col min="5" max="6" width="15.85546875" customWidth="1"/>
    <col min="7" max="7" width="16.85546875" customWidth="1"/>
  </cols>
  <sheetData>
    <row r="1" spans="2:7" x14ac:dyDescent="0.25">
      <c r="B1" s="5"/>
      <c r="C1" s="5"/>
      <c r="D1" s="5"/>
      <c r="E1" s="64" t="s">
        <v>231</v>
      </c>
      <c r="F1" s="64"/>
      <c r="G1" s="64"/>
    </row>
    <row r="2" spans="2:7" x14ac:dyDescent="0.25">
      <c r="B2" s="5"/>
      <c r="C2" s="5"/>
      <c r="D2" s="5"/>
      <c r="E2" s="64" t="s">
        <v>230</v>
      </c>
      <c r="F2" s="64"/>
      <c r="G2" s="64"/>
    </row>
    <row r="3" spans="2:7" x14ac:dyDescent="0.25">
      <c r="B3" s="5"/>
      <c r="C3" s="5"/>
      <c r="D3" s="5"/>
      <c r="E3" s="64" t="s">
        <v>229</v>
      </c>
      <c r="F3" s="64"/>
      <c r="G3" s="64"/>
    </row>
    <row r="4" spans="2:7" x14ac:dyDescent="0.25">
      <c r="B4" s="5"/>
      <c r="C4" s="5"/>
      <c r="D4" s="5"/>
      <c r="E4" s="65" t="s">
        <v>265</v>
      </c>
      <c r="F4" s="65"/>
      <c r="G4" s="65"/>
    </row>
    <row r="5" spans="2:7" x14ac:dyDescent="0.25">
      <c r="B5" s="5"/>
      <c r="C5" s="5"/>
      <c r="D5" s="5"/>
      <c r="E5" s="5"/>
      <c r="F5" s="5"/>
      <c r="G5" s="5"/>
    </row>
    <row r="6" spans="2:7" x14ac:dyDescent="0.25">
      <c r="B6" s="66" t="s">
        <v>50</v>
      </c>
      <c r="C6" s="67"/>
      <c r="D6" s="67"/>
      <c r="E6" s="67"/>
      <c r="F6" s="67"/>
      <c r="G6" s="67"/>
    </row>
    <row r="7" spans="2:7" x14ac:dyDescent="0.25">
      <c r="B7" s="5"/>
      <c r="C7" s="5"/>
      <c r="D7" s="5"/>
      <c r="E7" s="60" t="s">
        <v>78</v>
      </c>
      <c r="F7" s="61"/>
      <c r="G7" s="5"/>
    </row>
    <row r="8" spans="2:7" ht="43.5" x14ac:dyDescent="0.25">
      <c r="B8" s="10" t="s">
        <v>11</v>
      </c>
      <c r="C8" s="10" t="s">
        <v>0</v>
      </c>
      <c r="D8" s="10" t="s">
        <v>22</v>
      </c>
      <c r="E8" s="10" t="s">
        <v>233</v>
      </c>
      <c r="F8" s="52" t="s">
        <v>255</v>
      </c>
      <c r="G8" s="52" t="s">
        <v>234</v>
      </c>
    </row>
    <row r="9" spans="2:7" x14ac:dyDescent="0.25">
      <c r="B9" s="8"/>
      <c r="C9" s="8"/>
      <c r="D9" s="10" t="s">
        <v>23</v>
      </c>
      <c r="E9" s="18">
        <f>E10+E11+E12+E13+E14+E15+E16+E17+E18+E19+E20+E21+E22</f>
        <v>7482900</v>
      </c>
      <c r="F9" s="18">
        <f>F10+F11+F12+F13+F14+F15+F16+F17+F18+F19+F20+F21+F22</f>
        <v>3157088.57</v>
      </c>
      <c r="G9" s="18">
        <f>F9/E9*100</f>
        <v>42.190709083376767</v>
      </c>
    </row>
    <row r="10" spans="2:7" ht="75" x14ac:dyDescent="0.25">
      <c r="B10" s="8">
        <v>1</v>
      </c>
      <c r="C10" s="9" t="s">
        <v>41</v>
      </c>
      <c r="D10" s="8" t="s">
        <v>24</v>
      </c>
      <c r="E10" s="46">
        <v>5470000</v>
      </c>
      <c r="F10" s="46">
        <v>1316444.68</v>
      </c>
      <c r="G10" s="46">
        <f>F10/E10*100</f>
        <v>24.066630347349179</v>
      </c>
    </row>
    <row r="11" spans="2:7" ht="105" x14ac:dyDescent="0.25">
      <c r="B11" s="8">
        <v>2</v>
      </c>
      <c r="C11" s="9" t="s">
        <v>42</v>
      </c>
      <c r="D11" s="8" t="s">
        <v>25</v>
      </c>
      <c r="E11" s="46">
        <v>6000</v>
      </c>
      <c r="F11" s="46">
        <v>1021.8</v>
      </c>
      <c r="G11" s="46">
        <f t="shared" ref="G11:G42" si="0">F11/E11*100</f>
        <v>17.029999999999998</v>
      </c>
    </row>
    <row r="12" spans="2:7" ht="45" x14ac:dyDescent="0.25">
      <c r="B12" s="8">
        <v>3</v>
      </c>
      <c r="C12" s="9" t="s">
        <v>43</v>
      </c>
      <c r="D12" s="8" t="s">
        <v>26</v>
      </c>
      <c r="E12" s="46">
        <v>4800</v>
      </c>
      <c r="F12" s="46">
        <v>6104.09</v>
      </c>
      <c r="G12" s="46">
        <f t="shared" si="0"/>
        <v>127.16854166666667</v>
      </c>
    </row>
    <row r="13" spans="2:7" ht="55.5" customHeight="1" x14ac:dyDescent="0.25">
      <c r="B13" s="8">
        <v>4</v>
      </c>
      <c r="C13" s="9" t="s">
        <v>88</v>
      </c>
      <c r="D13" s="11" t="s">
        <v>92</v>
      </c>
      <c r="E13" s="19">
        <v>62400</v>
      </c>
      <c r="F13" s="19">
        <v>61138.58</v>
      </c>
      <c r="G13" s="46">
        <f t="shared" si="0"/>
        <v>97.978493589743593</v>
      </c>
    </row>
    <row r="14" spans="2:7" ht="75" x14ac:dyDescent="0.25">
      <c r="B14" s="8">
        <v>5</v>
      </c>
      <c r="C14" s="9" t="s">
        <v>89</v>
      </c>
      <c r="D14" s="8" t="s">
        <v>93</v>
      </c>
      <c r="E14" s="19">
        <v>2300</v>
      </c>
      <c r="F14" s="19">
        <v>1660.35</v>
      </c>
      <c r="G14" s="46">
        <f t="shared" si="0"/>
        <v>72.189130434782598</v>
      </c>
    </row>
    <row r="15" spans="2:7" ht="75" x14ac:dyDescent="0.25">
      <c r="B15" s="8">
        <v>6</v>
      </c>
      <c r="C15" s="9" t="s">
        <v>90</v>
      </c>
      <c r="D15" s="8" t="s">
        <v>94</v>
      </c>
      <c r="E15" s="19">
        <v>136700</v>
      </c>
      <c r="F15" s="19">
        <v>122661.54</v>
      </c>
      <c r="G15" s="46">
        <f t="shared" si="0"/>
        <v>89.730460863204087</v>
      </c>
    </row>
    <row r="16" spans="2:7" ht="75" x14ac:dyDescent="0.25">
      <c r="B16" s="8">
        <v>7</v>
      </c>
      <c r="C16" s="9" t="s">
        <v>91</v>
      </c>
      <c r="D16" s="8" t="s">
        <v>95</v>
      </c>
      <c r="E16" s="19">
        <v>2700</v>
      </c>
      <c r="F16" s="19">
        <v>-7316.72</v>
      </c>
      <c r="G16" s="46">
        <f t="shared" si="0"/>
        <v>-270.98962962962963</v>
      </c>
    </row>
    <row r="17" spans="2:7" ht="45" x14ac:dyDescent="0.25">
      <c r="B17" s="8">
        <v>8</v>
      </c>
      <c r="C17" s="9" t="s">
        <v>44</v>
      </c>
      <c r="D17" s="8" t="s">
        <v>27</v>
      </c>
      <c r="E17" s="46">
        <v>350000</v>
      </c>
      <c r="F17" s="46">
        <v>194098.11</v>
      </c>
      <c r="G17" s="46">
        <f t="shared" si="0"/>
        <v>55.456602857142855</v>
      </c>
    </row>
    <row r="18" spans="2:7" ht="60" x14ac:dyDescent="0.25">
      <c r="B18" s="8">
        <v>9</v>
      </c>
      <c r="C18" s="9" t="s">
        <v>235</v>
      </c>
      <c r="D18" s="8" t="s">
        <v>28</v>
      </c>
      <c r="E18" s="46">
        <v>1365000</v>
      </c>
      <c r="F18" s="46">
        <v>1012274.38</v>
      </c>
      <c r="G18" s="46">
        <f t="shared" si="0"/>
        <v>74.15929523809524</v>
      </c>
    </row>
    <row r="19" spans="2:7" ht="60" x14ac:dyDescent="0.25">
      <c r="B19" s="8">
        <v>10</v>
      </c>
      <c r="C19" s="9" t="s">
        <v>236</v>
      </c>
      <c r="D19" s="8" t="s">
        <v>29</v>
      </c>
      <c r="E19" s="46">
        <v>0</v>
      </c>
      <c r="F19" s="46">
        <v>429545.34</v>
      </c>
      <c r="G19" s="46" t="e">
        <f>F19/E19*100</f>
        <v>#DIV/0!</v>
      </c>
    </row>
    <row r="20" spans="2:7" x14ac:dyDescent="0.25">
      <c r="B20" s="8">
        <v>11</v>
      </c>
      <c r="C20" s="9" t="s">
        <v>45</v>
      </c>
      <c r="D20" s="8" t="s">
        <v>30</v>
      </c>
      <c r="E20" s="46">
        <v>62000</v>
      </c>
      <c r="F20" s="46">
        <v>13951.79</v>
      </c>
      <c r="G20" s="46">
        <f t="shared" si="0"/>
        <v>22.502887096774195</v>
      </c>
    </row>
    <row r="21" spans="2:7" ht="30" x14ac:dyDescent="0.25">
      <c r="B21" s="8">
        <v>12</v>
      </c>
      <c r="C21" s="9" t="s">
        <v>46</v>
      </c>
      <c r="D21" s="8" t="s">
        <v>31</v>
      </c>
      <c r="E21" s="46">
        <v>1000</v>
      </c>
      <c r="F21" s="46">
        <v>-15.37</v>
      </c>
      <c r="G21" s="46">
        <f t="shared" si="0"/>
        <v>-1.5369999999999999</v>
      </c>
    </row>
    <row r="22" spans="2:7" ht="75" x14ac:dyDescent="0.25">
      <c r="B22" s="8">
        <v>13</v>
      </c>
      <c r="C22" s="9" t="s">
        <v>47</v>
      </c>
      <c r="D22" s="8" t="s">
        <v>12</v>
      </c>
      <c r="E22" s="46">
        <v>20000</v>
      </c>
      <c r="F22" s="46">
        <v>5520</v>
      </c>
      <c r="G22" s="46">
        <f t="shared" si="0"/>
        <v>27.6</v>
      </c>
    </row>
    <row r="23" spans="2:7" x14ac:dyDescent="0.25">
      <c r="B23" s="8">
        <v>14</v>
      </c>
      <c r="C23" s="9"/>
      <c r="D23" s="10" t="s">
        <v>32</v>
      </c>
      <c r="E23" s="18">
        <f>E24+E25+E27+E28+E26</f>
        <v>2251000</v>
      </c>
      <c r="F23" s="18">
        <f t="shared" ref="F23" si="1">F24+F25+F27+F28+F26</f>
        <v>730451.59000000008</v>
      </c>
      <c r="G23" s="46">
        <f t="shared" si="0"/>
        <v>32.450092847623282</v>
      </c>
    </row>
    <row r="24" spans="2:7" ht="75" x14ac:dyDescent="0.25">
      <c r="B24" s="8">
        <v>15</v>
      </c>
      <c r="C24" s="9" t="s">
        <v>48</v>
      </c>
      <c r="D24" s="8" t="s">
        <v>33</v>
      </c>
      <c r="E24" s="46">
        <v>1300000</v>
      </c>
      <c r="F24" s="46">
        <v>0</v>
      </c>
      <c r="G24" s="46">
        <f t="shared" si="0"/>
        <v>0</v>
      </c>
    </row>
    <row r="25" spans="2:7" ht="60" x14ac:dyDescent="0.25">
      <c r="B25" s="8">
        <v>16</v>
      </c>
      <c r="C25" s="9" t="s">
        <v>16</v>
      </c>
      <c r="D25" s="8" t="s">
        <v>13</v>
      </c>
      <c r="E25" s="46">
        <v>950000</v>
      </c>
      <c r="F25" s="46">
        <v>680256.05</v>
      </c>
      <c r="G25" s="46">
        <f t="shared" si="0"/>
        <v>71.605900000000005</v>
      </c>
    </row>
    <row r="26" spans="2:7" ht="90" x14ac:dyDescent="0.25">
      <c r="B26" s="8">
        <v>17</v>
      </c>
      <c r="C26" s="9" t="s">
        <v>86</v>
      </c>
      <c r="D26" s="8" t="s">
        <v>87</v>
      </c>
      <c r="E26" s="46">
        <v>0</v>
      </c>
      <c r="F26" s="46">
        <v>0</v>
      </c>
      <c r="G26" s="46" t="e">
        <f t="shared" si="0"/>
        <v>#DIV/0!</v>
      </c>
    </row>
    <row r="27" spans="2:7" ht="45" x14ac:dyDescent="0.25">
      <c r="B27" s="8">
        <v>18</v>
      </c>
      <c r="C27" s="9" t="s">
        <v>49</v>
      </c>
      <c r="D27" s="8" t="s">
        <v>34</v>
      </c>
      <c r="E27" s="46">
        <v>0</v>
      </c>
      <c r="F27" s="46">
        <v>0</v>
      </c>
      <c r="G27" s="46" t="e">
        <f t="shared" si="0"/>
        <v>#DIV/0!</v>
      </c>
    </row>
    <row r="28" spans="2:7" x14ac:dyDescent="0.25">
      <c r="B28" s="8">
        <v>19</v>
      </c>
      <c r="C28" s="9" t="s">
        <v>17</v>
      </c>
      <c r="D28" s="8" t="s">
        <v>14</v>
      </c>
      <c r="E28" s="46">
        <v>1000</v>
      </c>
      <c r="F28" s="46">
        <v>50195.54</v>
      </c>
      <c r="G28" s="46">
        <f t="shared" si="0"/>
        <v>5019.5540000000001</v>
      </c>
    </row>
    <row r="29" spans="2:7" x14ac:dyDescent="0.25">
      <c r="B29" s="8">
        <v>20</v>
      </c>
      <c r="C29" s="9"/>
      <c r="D29" s="10" t="s">
        <v>35</v>
      </c>
      <c r="E29" s="18">
        <f>E30+E33+E34+E36+E37+E38+E41+E39+E40+E35</f>
        <v>6367966.1999999993</v>
      </c>
      <c r="F29" s="18">
        <f>F30+F33+F34+F36+F37+F38+F41+F39+F40+F35</f>
        <v>2907310.4699999997</v>
      </c>
      <c r="G29" s="46">
        <f t="shared" si="0"/>
        <v>45.655243427642567</v>
      </c>
    </row>
    <row r="30" spans="2:7" ht="30" x14ac:dyDescent="0.25">
      <c r="B30" s="8">
        <v>21</v>
      </c>
      <c r="C30" s="9" t="s">
        <v>18</v>
      </c>
      <c r="D30" s="8" t="s">
        <v>36</v>
      </c>
      <c r="E30" s="46">
        <f>E31+E32</f>
        <v>547117</v>
      </c>
      <c r="F30" s="46">
        <f>F31+F32</f>
        <v>410275.26</v>
      </c>
      <c r="G30" s="46">
        <f t="shared" si="0"/>
        <v>74.988578311403231</v>
      </c>
    </row>
    <row r="31" spans="2:7" x14ac:dyDescent="0.25">
      <c r="B31" s="8">
        <v>22</v>
      </c>
      <c r="C31" s="9"/>
      <c r="D31" s="8" t="s">
        <v>37</v>
      </c>
      <c r="E31" s="46">
        <v>547117</v>
      </c>
      <c r="F31" s="46">
        <v>410275.26</v>
      </c>
      <c r="G31" s="46">
        <f t="shared" si="0"/>
        <v>74.988578311403231</v>
      </c>
    </row>
    <row r="32" spans="2:7" x14ac:dyDescent="0.25">
      <c r="B32" s="8">
        <v>23</v>
      </c>
      <c r="C32" s="9"/>
      <c r="D32" s="8" t="s">
        <v>38</v>
      </c>
      <c r="E32" s="46"/>
      <c r="F32" s="46"/>
      <c r="G32" s="46" t="e">
        <f t="shared" si="0"/>
        <v>#DIV/0!</v>
      </c>
    </row>
    <row r="33" spans="2:7" ht="45" x14ac:dyDescent="0.25">
      <c r="B33" s="8">
        <v>24</v>
      </c>
      <c r="C33" s="9" t="s">
        <v>20</v>
      </c>
      <c r="D33" s="8" t="s">
        <v>39</v>
      </c>
      <c r="E33" s="19">
        <v>250082.69</v>
      </c>
      <c r="F33" s="19">
        <v>96480</v>
      </c>
      <c r="G33" s="46">
        <f t="shared" si="0"/>
        <v>38.579239530732814</v>
      </c>
    </row>
    <row r="34" spans="2:7" ht="45" x14ac:dyDescent="0.25">
      <c r="B34" s="8">
        <v>25</v>
      </c>
      <c r="C34" s="9" t="s">
        <v>21</v>
      </c>
      <c r="D34" s="8" t="s">
        <v>256</v>
      </c>
      <c r="E34" s="19">
        <v>8900</v>
      </c>
      <c r="F34" s="19">
        <v>1322</v>
      </c>
      <c r="G34" s="46">
        <f t="shared" si="0"/>
        <v>14.853932584269664</v>
      </c>
    </row>
    <row r="35" spans="2:7" ht="45" x14ac:dyDescent="0.25">
      <c r="B35" s="8">
        <v>26</v>
      </c>
      <c r="C35" s="9" t="s">
        <v>21</v>
      </c>
      <c r="D35" s="8" t="s">
        <v>257</v>
      </c>
      <c r="E35" s="19">
        <v>75383.3</v>
      </c>
      <c r="F35" s="19">
        <v>0</v>
      </c>
      <c r="G35" s="46">
        <f t="shared" ref="G35" si="2">F35/E35*100</f>
        <v>0</v>
      </c>
    </row>
    <row r="36" spans="2:7" ht="30" x14ac:dyDescent="0.25">
      <c r="B36" s="8">
        <v>27</v>
      </c>
      <c r="C36" s="51" t="s">
        <v>19</v>
      </c>
      <c r="D36" s="48" t="s">
        <v>15</v>
      </c>
      <c r="E36" s="19">
        <v>1550000</v>
      </c>
      <c r="F36" s="19">
        <v>990450</v>
      </c>
      <c r="G36" s="46">
        <f t="shared" si="0"/>
        <v>63.9</v>
      </c>
    </row>
    <row r="37" spans="2:7" x14ac:dyDescent="0.25">
      <c r="B37" s="8">
        <v>28</v>
      </c>
      <c r="C37" s="51" t="s">
        <v>237</v>
      </c>
      <c r="D37" s="48" t="s">
        <v>238</v>
      </c>
      <c r="E37" s="19">
        <v>1288600</v>
      </c>
      <c r="F37" s="19">
        <v>1190600</v>
      </c>
      <c r="G37" s="46">
        <f t="shared" si="0"/>
        <v>92.394847120906405</v>
      </c>
    </row>
    <row r="38" spans="2:7" x14ac:dyDescent="0.25">
      <c r="B38" s="8">
        <v>29</v>
      </c>
      <c r="C38" s="51" t="s">
        <v>237</v>
      </c>
      <c r="D38" s="48" t="s">
        <v>239</v>
      </c>
      <c r="E38" s="19">
        <v>2429700</v>
      </c>
      <c r="F38" s="19">
        <v>0</v>
      </c>
      <c r="G38" s="46">
        <f t="shared" si="0"/>
        <v>0</v>
      </c>
    </row>
    <row r="39" spans="2:7" x14ac:dyDescent="0.25">
      <c r="B39" s="8">
        <v>30</v>
      </c>
      <c r="C39" s="51" t="s">
        <v>237</v>
      </c>
      <c r="D39" s="48" t="s">
        <v>250</v>
      </c>
      <c r="E39" s="19">
        <v>131948</v>
      </c>
      <c r="F39" s="19">
        <v>131948</v>
      </c>
      <c r="G39" s="46">
        <f t="shared" si="0"/>
        <v>100</v>
      </c>
    </row>
    <row r="40" spans="2:7" x14ac:dyDescent="0.25">
      <c r="B40" s="8">
        <v>31</v>
      </c>
      <c r="C40" s="51" t="s">
        <v>237</v>
      </c>
      <c r="D40" s="48" t="s">
        <v>258</v>
      </c>
      <c r="E40" s="19">
        <v>85349.02</v>
      </c>
      <c r="F40" s="19">
        <v>85349.02</v>
      </c>
      <c r="G40" s="46">
        <f t="shared" ref="G40" si="3">F40/E40*100</f>
        <v>100</v>
      </c>
    </row>
    <row r="41" spans="2:7" ht="30" x14ac:dyDescent="0.25">
      <c r="B41" s="8">
        <v>32</v>
      </c>
      <c r="C41" s="51" t="s">
        <v>240</v>
      </c>
      <c r="D41" s="48" t="s">
        <v>241</v>
      </c>
      <c r="E41" s="19">
        <v>886.19</v>
      </c>
      <c r="F41" s="19">
        <v>886.19</v>
      </c>
      <c r="G41" s="46">
        <f t="shared" si="0"/>
        <v>100</v>
      </c>
    </row>
    <row r="42" spans="2:7" x14ac:dyDescent="0.25">
      <c r="B42" s="8"/>
      <c r="C42" s="8"/>
      <c r="D42" s="10" t="s">
        <v>40</v>
      </c>
      <c r="E42" s="18">
        <f>E29+E23+E9</f>
        <v>16101866.199999999</v>
      </c>
      <c r="F42" s="18">
        <f>F29+F23+F9</f>
        <v>6794850.629999999</v>
      </c>
      <c r="G42" s="46">
        <f t="shared" si="0"/>
        <v>42.199149748244707</v>
      </c>
    </row>
  </sheetData>
  <mergeCells count="6">
    <mergeCell ref="E7:F7"/>
    <mergeCell ref="E1:G1"/>
    <mergeCell ref="E2:G2"/>
    <mergeCell ref="E3:G3"/>
    <mergeCell ref="E4:G4"/>
    <mergeCell ref="B6:G6"/>
  </mergeCells>
  <pageMargins left="0.70866141732283472" right="0.70866141732283472" top="0.74803149606299213" bottom="0.74803149606299213" header="0.31496062992125984" footer="0.31496062992125984"/>
  <pageSetup paperSize="9" scale="89" fitToHeight="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2"/>
  <sheetViews>
    <sheetView tabSelected="1" workbookViewId="0">
      <selection activeCell="E5" sqref="E5"/>
    </sheetView>
  </sheetViews>
  <sheetFormatPr defaultRowHeight="15" x14ac:dyDescent="0.25"/>
  <cols>
    <col min="2" max="2" width="6.42578125" style="5" customWidth="1"/>
    <col min="3" max="3" width="59" style="5" customWidth="1"/>
    <col min="4" max="4" width="5.42578125" style="5" customWidth="1"/>
    <col min="5" max="5" width="8.140625" style="5" customWidth="1"/>
    <col min="6" max="6" width="4.7109375" style="5" customWidth="1"/>
    <col min="7" max="7" width="15.140625" style="5" customWidth="1"/>
    <col min="8" max="8" width="15.7109375" style="5" customWidth="1"/>
    <col min="9" max="9" width="9.85546875" style="5" customWidth="1"/>
  </cols>
  <sheetData>
    <row r="1" spans="2:9" x14ac:dyDescent="0.25">
      <c r="E1" s="64" t="s">
        <v>232</v>
      </c>
      <c r="F1" s="64"/>
      <c r="G1" s="64"/>
      <c r="H1" s="64"/>
      <c r="I1" s="64"/>
    </row>
    <row r="2" spans="2:9" x14ac:dyDescent="0.25">
      <c r="E2" s="64" t="s">
        <v>230</v>
      </c>
      <c r="F2" s="64"/>
      <c r="G2" s="64"/>
      <c r="H2" s="64"/>
      <c r="I2" s="64"/>
    </row>
    <row r="3" spans="2:9" x14ac:dyDescent="0.25">
      <c r="E3" s="64" t="s">
        <v>229</v>
      </c>
      <c r="F3" s="64"/>
      <c r="G3" s="64"/>
      <c r="H3" s="64"/>
      <c r="I3" s="64"/>
    </row>
    <row r="4" spans="2:9" x14ac:dyDescent="0.25">
      <c r="E4" s="65" t="s">
        <v>266</v>
      </c>
      <c r="F4" s="65"/>
      <c r="G4" s="65"/>
      <c r="H4" s="65"/>
      <c r="I4" s="65"/>
    </row>
    <row r="6" spans="2:9" ht="48.75" customHeight="1" x14ac:dyDescent="0.25">
      <c r="B6" s="68" t="s">
        <v>220</v>
      </c>
      <c r="C6" s="68"/>
      <c r="D6" s="68"/>
      <c r="E6" s="68"/>
      <c r="F6" s="68"/>
      <c r="G6" s="68"/>
      <c r="H6" s="68"/>
      <c r="I6" s="68"/>
    </row>
    <row r="7" spans="2:9" ht="27.75" customHeight="1" x14ac:dyDescent="0.25">
      <c r="E7" s="60" t="s">
        <v>78</v>
      </c>
      <c r="F7" s="61"/>
      <c r="G7" s="53"/>
      <c r="H7" s="53"/>
      <c r="I7" s="16"/>
    </row>
    <row r="8" spans="2:9" ht="75" x14ac:dyDescent="0.25">
      <c r="B8" s="11" t="s">
        <v>11</v>
      </c>
      <c r="C8" s="11" t="s">
        <v>71</v>
      </c>
      <c r="D8" s="11" t="s">
        <v>72</v>
      </c>
      <c r="E8" s="11" t="s">
        <v>73</v>
      </c>
      <c r="F8" s="11" t="s">
        <v>74</v>
      </c>
      <c r="G8" s="11" t="s">
        <v>242</v>
      </c>
      <c r="H8" s="11" t="s">
        <v>255</v>
      </c>
      <c r="I8" s="11" t="s">
        <v>234</v>
      </c>
    </row>
    <row r="9" spans="2:9" ht="31.5" x14ac:dyDescent="0.25">
      <c r="B9" s="11"/>
      <c r="C9" s="37" t="s">
        <v>111</v>
      </c>
      <c r="D9" s="36" t="s">
        <v>56</v>
      </c>
      <c r="E9" s="37"/>
      <c r="F9" s="37"/>
      <c r="G9" s="44">
        <f>G16+G23+G36+G39+G43+G10</f>
        <v>6671090.0999999996</v>
      </c>
      <c r="H9" s="44">
        <f>H16+H23+H36+H39+H43+H10</f>
        <v>3713190</v>
      </c>
      <c r="I9" s="44">
        <f>H9/G9*100</f>
        <v>55.660918145896431</v>
      </c>
    </row>
    <row r="10" spans="2:9" ht="39.75" customHeight="1" x14ac:dyDescent="0.25">
      <c r="B10" s="47">
        <v>1</v>
      </c>
      <c r="C10" s="26" t="s">
        <v>112</v>
      </c>
      <c r="D10" s="28" t="s">
        <v>57</v>
      </c>
      <c r="E10" s="29"/>
      <c r="F10" s="29"/>
      <c r="G10" s="30">
        <f t="shared" ref="G10:H12" si="0">G11</f>
        <v>572981</v>
      </c>
      <c r="H10" s="30">
        <f t="shared" si="0"/>
        <v>390072.45</v>
      </c>
      <c r="I10" s="44">
        <f t="shared" ref="I10:I73" si="1">H10/G10*100</f>
        <v>68.077728580877903</v>
      </c>
    </row>
    <row r="11" spans="2:9" ht="15.75" x14ac:dyDescent="0.25">
      <c r="B11" s="47">
        <v>2</v>
      </c>
      <c r="C11" s="20" t="s">
        <v>113</v>
      </c>
      <c r="D11" s="13" t="s">
        <v>57</v>
      </c>
      <c r="E11" s="14" t="s">
        <v>102</v>
      </c>
      <c r="F11" s="14"/>
      <c r="G11" s="15">
        <f t="shared" si="0"/>
        <v>572981</v>
      </c>
      <c r="H11" s="15">
        <f t="shared" si="0"/>
        <v>390072.45</v>
      </c>
      <c r="I11" s="58">
        <f t="shared" si="1"/>
        <v>68.077728580877903</v>
      </c>
    </row>
    <row r="12" spans="2:9" ht="15.75" x14ac:dyDescent="0.25">
      <c r="B12" s="47">
        <v>3</v>
      </c>
      <c r="C12" s="21" t="s">
        <v>114</v>
      </c>
      <c r="D12" s="13" t="s">
        <v>57</v>
      </c>
      <c r="E12" s="14" t="s">
        <v>104</v>
      </c>
      <c r="F12" s="14"/>
      <c r="G12" s="15">
        <f t="shared" si="0"/>
        <v>572981</v>
      </c>
      <c r="H12" s="15">
        <f t="shared" si="0"/>
        <v>390072.45</v>
      </c>
      <c r="I12" s="58">
        <f t="shared" si="1"/>
        <v>68.077728580877903</v>
      </c>
    </row>
    <row r="13" spans="2:9" ht="30" x14ac:dyDescent="0.25">
      <c r="B13" s="47">
        <v>4</v>
      </c>
      <c r="C13" s="21" t="s">
        <v>115</v>
      </c>
      <c r="D13" s="13" t="s">
        <v>57</v>
      </c>
      <c r="E13" s="14" t="s">
        <v>116</v>
      </c>
      <c r="F13" s="14"/>
      <c r="G13" s="15">
        <f>G14+G15</f>
        <v>572981</v>
      </c>
      <c r="H13" s="15">
        <f>H14+H15</f>
        <v>390072.45</v>
      </c>
      <c r="I13" s="58">
        <f t="shared" si="1"/>
        <v>68.077728580877903</v>
      </c>
    </row>
    <row r="14" spans="2:9" ht="30" x14ac:dyDescent="0.25">
      <c r="B14" s="47">
        <v>5</v>
      </c>
      <c r="C14" s="8" t="s">
        <v>107</v>
      </c>
      <c r="D14" s="13" t="s">
        <v>57</v>
      </c>
      <c r="E14" s="14" t="s">
        <v>117</v>
      </c>
      <c r="F14" s="14" t="s">
        <v>108</v>
      </c>
      <c r="G14" s="15">
        <v>572981</v>
      </c>
      <c r="H14" s="15">
        <v>390072.45</v>
      </c>
      <c r="I14" s="58">
        <f t="shared" si="1"/>
        <v>68.077728580877903</v>
      </c>
    </row>
    <row r="15" spans="2:9" ht="30" x14ac:dyDescent="0.25">
      <c r="B15" s="47">
        <v>6</v>
      </c>
      <c r="C15" s="8" t="s">
        <v>109</v>
      </c>
      <c r="D15" s="13" t="s">
        <v>57</v>
      </c>
      <c r="E15" s="14" t="s">
        <v>117</v>
      </c>
      <c r="F15" s="14" t="s">
        <v>110</v>
      </c>
      <c r="G15" s="15">
        <v>0</v>
      </c>
      <c r="H15" s="15">
        <v>0</v>
      </c>
      <c r="I15" s="58" t="e">
        <f t="shared" si="1"/>
        <v>#DIV/0!</v>
      </c>
    </row>
    <row r="16" spans="2:9" ht="42.75" customHeight="1" x14ac:dyDescent="0.25">
      <c r="B16" s="47">
        <v>7</v>
      </c>
      <c r="C16" s="27" t="s">
        <v>101</v>
      </c>
      <c r="D16" s="28" t="s">
        <v>58</v>
      </c>
      <c r="E16" s="29"/>
      <c r="F16" s="29"/>
      <c r="G16" s="30">
        <f>G17</f>
        <v>383339.2</v>
      </c>
      <c r="H16" s="30">
        <f>H17</f>
        <v>234028.35</v>
      </c>
      <c r="I16" s="44">
        <f t="shared" si="1"/>
        <v>61.04993958353333</v>
      </c>
    </row>
    <row r="17" spans="2:9" ht="15.75" x14ac:dyDescent="0.25">
      <c r="B17" s="47">
        <v>8</v>
      </c>
      <c r="C17" s="8" t="s">
        <v>103</v>
      </c>
      <c r="D17" s="13" t="s">
        <v>58</v>
      </c>
      <c r="E17" s="14" t="s">
        <v>102</v>
      </c>
      <c r="F17" s="14"/>
      <c r="G17" s="15">
        <f>G18</f>
        <v>383339.2</v>
      </c>
      <c r="H17" s="15">
        <f>H18</f>
        <v>234028.35</v>
      </c>
      <c r="I17" s="58">
        <f t="shared" si="1"/>
        <v>61.04993958353333</v>
      </c>
    </row>
    <row r="18" spans="2:9" ht="15.75" x14ac:dyDescent="0.25">
      <c r="B18" s="47">
        <v>9</v>
      </c>
      <c r="C18" s="8" t="s">
        <v>105</v>
      </c>
      <c r="D18" s="13" t="s">
        <v>58</v>
      </c>
      <c r="E18" s="14" t="s">
        <v>104</v>
      </c>
      <c r="F18" s="14"/>
      <c r="G18" s="15">
        <f>G19+G22</f>
        <v>383339.2</v>
      </c>
      <c r="H18" s="15">
        <f>H19+H22</f>
        <v>234028.35</v>
      </c>
      <c r="I18" s="58">
        <f t="shared" si="1"/>
        <v>61.04993958353333</v>
      </c>
    </row>
    <row r="19" spans="2:9" ht="30" x14ac:dyDescent="0.25">
      <c r="B19" s="47">
        <v>10</v>
      </c>
      <c r="C19" s="8" t="s">
        <v>106</v>
      </c>
      <c r="D19" s="13" t="s">
        <v>58</v>
      </c>
      <c r="E19" s="14" t="s">
        <v>206</v>
      </c>
      <c r="F19" s="14"/>
      <c r="G19" s="15">
        <f>G20+G21</f>
        <v>359156</v>
      </c>
      <c r="H19" s="15">
        <f>H20+H21</f>
        <v>221936.75</v>
      </c>
      <c r="I19" s="58">
        <f t="shared" si="1"/>
        <v>61.793969751305845</v>
      </c>
    </row>
    <row r="20" spans="2:9" ht="30" x14ac:dyDescent="0.25">
      <c r="B20" s="47">
        <v>11</v>
      </c>
      <c r="C20" s="8" t="s">
        <v>107</v>
      </c>
      <c r="D20" s="13" t="s">
        <v>58</v>
      </c>
      <c r="E20" s="14" t="s">
        <v>206</v>
      </c>
      <c r="F20" s="14" t="s">
        <v>108</v>
      </c>
      <c r="G20" s="15">
        <v>358156</v>
      </c>
      <c r="H20" s="15">
        <v>221936.75</v>
      </c>
      <c r="I20" s="58">
        <f t="shared" si="1"/>
        <v>61.966503423089378</v>
      </c>
    </row>
    <row r="21" spans="2:9" ht="29.25" customHeight="1" x14ac:dyDescent="0.25">
      <c r="B21" s="47">
        <v>12</v>
      </c>
      <c r="C21" s="8" t="s">
        <v>109</v>
      </c>
      <c r="D21" s="13" t="s">
        <v>58</v>
      </c>
      <c r="E21" s="14" t="s">
        <v>206</v>
      </c>
      <c r="F21" s="14" t="s">
        <v>110</v>
      </c>
      <c r="G21" s="15">
        <v>1000</v>
      </c>
      <c r="H21" s="15">
        <v>0</v>
      </c>
      <c r="I21" s="58">
        <f t="shared" si="1"/>
        <v>0</v>
      </c>
    </row>
    <row r="22" spans="2:9" ht="29.25" customHeight="1" x14ac:dyDescent="0.25">
      <c r="B22" s="47">
        <v>13</v>
      </c>
      <c r="C22" s="8" t="s">
        <v>109</v>
      </c>
      <c r="D22" s="13" t="s">
        <v>58</v>
      </c>
      <c r="E22" s="14" t="s">
        <v>212</v>
      </c>
      <c r="F22" s="14" t="s">
        <v>207</v>
      </c>
      <c r="G22" s="15">
        <v>24183.200000000001</v>
      </c>
      <c r="H22" s="15">
        <v>12091.6</v>
      </c>
      <c r="I22" s="58">
        <f t="shared" si="1"/>
        <v>50</v>
      </c>
    </row>
    <row r="23" spans="2:9" ht="60" customHeight="1" x14ac:dyDescent="0.25">
      <c r="B23" s="47">
        <v>14</v>
      </c>
      <c r="C23" s="26" t="s">
        <v>118</v>
      </c>
      <c r="D23" s="28" t="s">
        <v>59</v>
      </c>
      <c r="E23" s="29"/>
      <c r="F23" s="29"/>
      <c r="G23" s="30">
        <f>G24+G27</f>
        <v>4050884.5</v>
      </c>
      <c r="H23" s="30">
        <f>H24+H27</f>
        <v>1992675.76</v>
      </c>
      <c r="I23" s="44">
        <f t="shared" si="1"/>
        <v>49.191127517953177</v>
      </c>
    </row>
    <row r="24" spans="2:9" ht="30" x14ac:dyDescent="0.25">
      <c r="B24" s="47">
        <v>15</v>
      </c>
      <c r="C24" s="21" t="s">
        <v>225</v>
      </c>
      <c r="D24" s="13" t="s">
        <v>59</v>
      </c>
      <c r="E24" s="14" t="s">
        <v>119</v>
      </c>
      <c r="F24" s="14"/>
      <c r="G24" s="15">
        <f>G25</f>
        <v>40000</v>
      </c>
      <c r="H24" s="15">
        <f>H25</f>
        <v>0</v>
      </c>
      <c r="I24" s="58">
        <f t="shared" si="1"/>
        <v>0</v>
      </c>
    </row>
    <row r="25" spans="2:9" ht="17.25" customHeight="1" x14ac:dyDescent="0.25">
      <c r="B25" s="47">
        <v>16</v>
      </c>
      <c r="C25" s="21" t="s">
        <v>121</v>
      </c>
      <c r="D25" s="13" t="s">
        <v>59</v>
      </c>
      <c r="E25" s="14" t="s">
        <v>120</v>
      </c>
      <c r="F25" s="14"/>
      <c r="G25" s="15">
        <f>G26</f>
        <v>40000</v>
      </c>
      <c r="H25" s="15">
        <f>H26</f>
        <v>0</v>
      </c>
      <c r="I25" s="58">
        <f t="shared" si="1"/>
        <v>0</v>
      </c>
    </row>
    <row r="26" spans="2:9" ht="60" x14ac:dyDescent="0.25">
      <c r="B26" s="47">
        <v>17</v>
      </c>
      <c r="C26" s="22" t="s">
        <v>228</v>
      </c>
      <c r="D26" s="23" t="s">
        <v>59</v>
      </c>
      <c r="E26" s="24" t="s">
        <v>203</v>
      </c>
      <c r="F26" s="24" t="s">
        <v>110</v>
      </c>
      <c r="G26" s="25">
        <v>40000</v>
      </c>
      <c r="H26" s="25">
        <v>0</v>
      </c>
      <c r="I26" s="58">
        <f t="shared" si="1"/>
        <v>0</v>
      </c>
    </row>
    <row r="27" spans="2:9" ht="30" x14ac:dyDescent="0.25">
      <c r="B27" s="47">
        <v>18</v>
      </c>
      <c r="C27" s="21" t="s">
        <v>122</v>
      </c>
      <c r="D27" s="13" t="s">
        <v>59</v>
      </c>
      <c r="E27" s="14" t="s">
        <v>123</v>
      </c>
      <c r="F27" s="14"/>
      <c r="G27" s="15">
        <f>G28</f>
        <v>4010884.5</v>
      </c>
      <c r="H27" s="15">
        <f>H28</f>
        <v>1992675.76</v>
      </c>
      <c r="I27" s="58">
        <f t="shared" si="1"/>
        <v>49.681703873547093</v>
      </c>
    </row>
    <row r="28" spans="2:9" ht="17.25" customHeight="1" x14ac:dyDescent="0.25">
      <c r="B28" s="47">
        <v>19</v>
      </c>
      <c r="C28" s="21" t="s">
        <v>124</v>
      </c>
      <c r="D28" s="13" t="s">
        <v>59</v>
      </c>
      <c r="E28" s="14" t="s">
        <v>125</v>
      </c>
      <c r="F28" s="14"/>
      <c r="G28" s="15">
        <f>G29+G33+G34+G35</f>
        <v>4010884.5</v>
      </c>
      <c r="H28" s="15">
        <f>H29+H33+H34+H35</f>
        <v>1992675.76</v>
      </c>
      <c r="I28" s="58">
        <f t="shared" si="1"/>
        <v>49.681703873547093</v>
      </c>
    </row>
    <row r="29" spans="2:9" ht="60" x14ac:dyDescent="0.25">
      <c r="B29" s="47">
        <v>20</v>
      </c>
      <c r="C29" s="21" t="s">
        <v>126</v>
      </c>
      <c r="D29" s="13" t="s">
        <v>59</v>
      </c>
      <c r="E29" s="14" t="s">
        <v>127</v>
      </c>
      <c r="F29" s="14"/>
      <c r="G29" s="15">
        <f>G30+G31+G32</f>
        <v>3806553.5</v>
      </c>
      <c r="H29" s="15">
        <f>H30+H31+H32</f>
        <v>1992675.76</v>
      </c>
      <c r="I29" s="58">
        <f t="shared" si="1"/>
        <v>52.348555195664524</v>
      </c>
    </row>
    <row r="30" spans="2:9" ht="30" x14ac:dyDescent="0.25">
      <c r="B30" s="47">
        <v>21</v>
      </c>
      <c r="C30" s="21" t="s">
        <v>128</v>
      </c>
      <c r="D30" s="13" t="s">
        <v>59</v>
      </c>
      <c r="E30" s="14" t="s">
        <v>127</v>
      </c>
      <c r="F30" s="14" t="s">
        <v>108</v>
      </c>
      <c r="G30" s="15">
        <v>2176517.5</v>
      </c>
      <c r="H30" s="15">
        <v>1366626.15</v>
      </c>
      <c r="I30" s="58">
        <f t="shared" si="1"/>
        <v>62.789577846261281</v>
      </c>
    </row>
    <row r="31" spans="2:9" ht="31.5" customHeight="1" x14ac:dyDescent="0.25">
      <c r="B31" s="47">
        <v>22</v>
      </c>
      <c r="C31" s="8" t="s">
        <v>109</v>
      </c>
      <c r="D31" s="13" t="s">
        <v>59</v>
      </c>
      <c r="E31" s="14" t="s">
        <v>127</v>
      </c>
      <c r="F31" s="14" t="s">
        <v>110</v>
      </c>
      <c r="G31" s="15">
        <v>1625036</v>
      </c>
      <c r="H31" s="15">
        <v>624640.74</v>
      </c>
      <c r="I31" s="58">
        <f t="shared" si="1"/>
        <v>38.438578591489666</v>
      </c>
    </row>
    <row r="32" spans="2:9" ht="31.5" customHeight="1" x14ac:dyDescent="0.25">
      <c r="B32" s="47">
        <v>23</v>
      </c>
      <c r="C32" s="8" t="s">
        <v>109</v>
      </c>
      <c r="D32" s="13" t="s">
        <v>59</v>
      </c>
      <c r="E32" s="14" t="s">
        <v>127</v>
      </c>
      <c r="F32" s="14" t="s">
        <v>217</v>
      </c>
      <c r="G32" s="15">
        <v>5000</v>
      </c>
      <c r="H32" s="15">
        <v>1408.87</v>
      </c>
      <c r="I32" s="58">
        <f t="shared" si="1"/>
        <v>28.177399999999999</v>
      </c>
    </row>
    <row r="33" spans="2:9" ht="16.5" customHeight="1" x14ac:dyDescent="0.25">
      <c r="B33" s="47">
        <v>24</v>
      </c>
      <c r="C33" s="8" t="s">
        <v>132</v>
      </c>
      <c r="D33" s="13" t="s">
        <v>59</v>
      </c>
      <c r="E33" s="14" t="s">
        <v>213</v>
      </c>
      <c r="F33" s="14" t="s">
        <v>207</v>
      </c>
      <c r="G33" s="25">
        <v>120786</v>
      </c>
      <c r="H33" s="25">
        <v>0</v>
      </c>
      <c r="I33" s="58">
        <f t="shared" si="1"/>
        <v>0</v>
      </c>
    </row>
    <row r="34" spans="2:9" ht="16.5" customHeight="1" x14ac:dyDescent="0.25">
      <c r="B34" s="47">
        <v>25</v>
      </c>
      <c r="C34" s="8" t="s">
        <v>215</v>
      </c>
      <c r="D34" s="13" t="s">
        <v>59</v>
      </c>
      <c r="E34" s="14" t="s">
        <v>214</v>
      </c>
      <c r="F34" s="14" t="s">
        <v>207</v>
      </c>
      <c r="G34" s="25">
        <v>59400</v>
      </c>
      <c r="H34" s="25">
        <v>0</v>
      </c>
      <c r="I34" s="58">
        <f t="shared" si="1"/>
        <v>0</v>
      </c>
    </row>
    <row r="35" spans="2:9" ht="16.5" customHeight="1" x14ac:dyDescent="0.25">
      <c r="B35" s="47">
        <v>26</v>
      </c>
      <c r="C35" s="8" t="s">
        <v>224</v>
      </c>
      <c r="D35" s="13" t="s">
        <v>59</v>
      </c>
      <c r="E35" s="14" t="s">
        <v>216</v>
      </c>
      <c r="F35" s="14" t="s">
        <v>207</v>
      </c>
      <c r="G35" s="25">
        <v>24145</v>
      </c>
      <c r="H35" s="25">
        <v>0</v>
      </c>
      <c r="I35" s="58">
        <f t="shared" si="1"/>
        <v>0</v>
      </c>
    </row>
    <row r="36" spans="2:9" ht="13.5" customHeight="1" x14ac:dyDescent="0.25">
      <c r="B36" s="47">
        <v>27</v>
      </c>
      <c r="C36" s="27" t="s">
        <v>97</v>
      </c>
      <c r="D36" s="28" t="s">
        <v>96</v>
      </c>
      <c r="E36" s="29"/>
      <c r="F36" s="29"/>
      <c r="G36" s="30">
        <f>G37</f>
        <v>220000</v>
      </c>
      <c r="H36" s="30">
        <f>H37</f>
        <v>220000</v>
      </c>
      <c r="I36" s="44">
        <f t="shared" si="1"/>
        <v>100</v>
      </c>
    </row>
    <row r="37" spans="2:9" ht="26.25" customHeight="1" x14ac:dyDescent="0.25">
      <c r="B37" s="47">
        <v>28</v>
      </c>
      <c r="C37" s="21" t="s">
        <v>122</v>
      </c>
      <c r="D37" s="13" t="s">
        <v>96</v>
      </c>
      <c r="E37" s="14" t="s">
        <v>125</v>
      </c>
      <c r="F37" s="14"/>
      <c r="G37" s="15">
        <f>G38</f>
        <v>220000</v>
      </c>
      <c r="H37" s="15">
        <f>H38</f>
        <v>220000</v>
      </c>
      <c r="I37" s="58">
        <f t="shared" si="1"/>
        <v>100</v>
      </c>
    </row>
    <row r="38" spans="2:9" ht="26.25" customHeight="1" x14ac:dyDescent="0.25">
      <c r="B38" s="47">
        <v>29</v>
      </c>
      <c r="C38" s="8" t="s">
        <v>109</v>
      </c>
      <c r="D38" s="13" t="s">
        <v>96</v>
      </c>
      <c r="E38" s="14" t="s">
        <v>208</v>
      </c>
      <c r="F38" s="14" t="s">
        <v>251</v>
      </c>
      <c r="G38" s="15">
        <v>220000</v>
      </c>
      <c r="H38" s="15">
        <v>220000</v>
      </c>
      <c r="I38" s="58">
        <f t="shared" si="1"/>
        <v>100</v>
      </c>
    </row>
    <row r="39" spans="2:9" ht="14.25" customHeight="1" x14ac:dyDescent="0.25">
      <c r="B39" s="47">
        <v>30</v>
      </c>
      <c r="C39" s="31" t="s">
        <v>133</v>
      </c>
      <c r="D39" s="28" t="s">
        <v>60</v>
      </c>
      <c r="E39" s="29"/>
      <c r="F39" s="29"/>
      <c r="G39" s="30">
        <f t="shared" ref="G39:H41" si="2">G40</f>
        <v>15000</v>
      </c>
      <c r="H39" s="30">
        <f t="shared" si="2"/>
        <v>0</v>
      </c>
      <c r="I39" s="44">
        <f t="shared" si="1"/>
        <v>0</v>
      </c>
    </row>
    <row r="40" spans="2:9" ht="27.75" customHeight="1" x14ac:dyDescent="0.25">
      <c r="B40" s="47">
        <v>31</v>
      </c>
      <c r="C40" s="21" t="s">
        <v>135</v>
      </c>
      <c r="D40" s="13" t="s">
        <v>60</v>
      </c>
      <c r="E40" s="14" t="s">
        <v>134</v>
      </c>
      <c r="F40" s="14"/>
      <c r="G40" s="15">
        <f t="shared" si="2"/>
        <v>15000</v>
      </c>
      <c r="H40" s="15">
        <f t="shared" si="2"/>
        <v>0</v>
      </c>
      <c r="I40" s="58">
        <f t="shared" si="1"/>
        <v>0</v>
      </c>
    </row>
    <row r="41" spans="2:9" ht="27.75" customHeight="1" x14ac:dyDescent="0.25">
      <c r="B41" s="47">
        <v>32</v>
      </c>
      <c r="C41" s="21" t="s">
        <v>139</v>
      </c>
      <c r="D41" s="13" t="s">
        <v>60</v>
      </c>
      <c r="E41" s="14" t="s">
        <v>138</v>
      </c>
      <c r="F41" s="14"/>
      <c r="G41" s="15">
        <f t="shared" si="2"/>
        <v>15000</v>
      </c>
      <c r="H41" s="15">
        <f t="shared" si="2"/>
        <v>0</v>
      </c>
      <c r="I41" s="58">
        <f t="shared" si="1"/>
        <v>0</v>
      </c>
    </row>
    <row r="42" spans="2:9" ht="16.5" customHeight="1" x14ac:dyDescent="0.25">
      <c r="B42" s="47">
        <v>33</v>
      </c>
      <c r="C42" s="21" t="s">
        <v>51</v>
      </c>
      <c r="D42" s="13" t="s">
        <v>60</v>
      </c>
      <c r="E42" s="14" t="s">
        <v>138</v>
      </c>
      <c r="F42" s="14" t="s">
        <v>140</v>
      </c>
      <c r="G42" s="15">
        <v>15000</v>
      </c>
      <c r="H42" s="15">
        <v>0</v>
      </c>
      <c r="I42" s="58">
        <f t="shared" si="1"/>
        <v>0</v>
      </c>
    </row>
    <row r="43" spans="2:9" ht="16.5" customHeight="1" x14ac:dyDescent="0.25">
      <c r="B43" s="47">
        <v>34</v>
      </c>
      <c r="C43" s="31" t="s">
        <v>136</v>
      </c>
      <c r="D43" s="28" t="s">
        <v>61</v>
      </c>
      <c r="E43" s="29"/>
      <c r="F43" s="29"/>
      <c r="G43" s="30">
        <f>G44+G49</f>
        <v>1428885.4</v>
      </c>
      <c r="H43" s="30">
        <f>H44+H49</f>
        <v>876413.44000000006</v>
      </c>
      <c r="I43" s="44">
        <f t="shared" si="1"/>
        <v>61.335460492492963</v>
      </c>
    </row>
    <row r="44" spans="2:9" ht="31.5" customHeight="1" x14ac:dyDescent="0.25">
      <c r="B44" s="47">
        <v>35</v>
      </c>
      <c r="C44" s="43" t="s">
        <v>180</v>
      </c>
      <c r="D44" s="40" t="s">
        <v>61</v>
      </c>
      <c r="E44" s="41" t="s">
        <v>181</v>
      </c>
      <c r="F44" s="41"/>
      <c r="G44" s="42">
        <f>G45</f>
        <v>1419985.4</v>
      </c>
      <c r="H44" s="42">
        <f>H45</f>
        <v>876094.38</v>
      </c>
      <c r="I44" s="58">
        <f t="shared" si="1"/>
        <v>61.697421677715845</v>
      </c>
    </row>
    <row r="45" spans="2:9" ht="29.25" customHeight="1" x14ac:dyDescent="0.25">
      <c r="B45" s="47">
        <v>36</v>
      </c>
      <c r="C45" s="43" t="s">
        <v>182</v>
      </c>
      <c r="D45" s="40" t="s">
        <v>61</v>
      </c>
      <c r="E45" s="41" t="s">
        <v>183</v>
      </c>
      <c r="F45" s="41"/>
      <c r="G45" s="42">
        <f>G46</f>
        <v>1419985.4</v>
      </c>
      <c r="H45" s="42">
        <f>H46</f>
        <v>876094.38</v>
      </c>
      <c r="I45" s="58">
        <f t="shared" si="1"/>
        <v>61.697421677715845</v>
      </c>
    </row>
    <row r="46" spans="2:9" ht="28.5" customHeight="1" x14ac:dyDescent="0.25">
      <c r="B46" s="47">
        <v>37</v>
      </c>
      <c r="C46" s="43" t="s">
        <v>184</v>
      </c>
      <c r="D46" s="40" t="s">
        <v>61</v>
      </c>
      <c r="E46" s="41" t="s">
        <v>185</v>
      </c>
      <c r="F46" s="41"/>
      <c r="G46" s="42">
        <f>G47+G48</f>
        <v>1419985.4</v>
      </c>
      <c r="H46" s="42">
        <f>H47+H48</f>
        <v>876094.38</v>
      </c>
      <c r="I46" s="58">
        <f t="shared" si="1"/>
        <v>61.697421677715845</v>
      </c>
    </row>
    <row r="47" spans="2:9" ht="19.5" customHeight="1" x14ac:dyDescent="0.25">
      <c r="B47" s="47">
        <v>38</v>
      </c>
      <c r="C47" s="21" t="s">
        <v>129</v>
      </c>
      <c r="D47" s="40" t="s">
        <v>61</v>
      </c>
      <c r="E47" s="41" t="s">
        <v>218</v>
      </c>
      <c r="F47" s="41" t="s">
        <v>130</v>
      </c>
      <c r="G47" s="42">
        <v>1418985.4</v>
      </c>
      <c r="H47" s="42">
        <v>876091.91</v>
      </c>
      <c r="I47" s="58">
        <f t="shared" si="1"/>
        <v>61.740727564920682</v>
      </c>
    </row>
    <row r="48" spans="2:9" ht="30" customHeight="1" x14ac:dyDescent="0.25">
      <c r="B48" s="47">
        <v>39</v>
      </c>
      <c r="C48" s="8" t="s">
        <v>109</v>
      </c>
      <c r="D48" s="40" t="s">
        <v>61</v>
      </c>
      <c r="E48" s="41" t="s">
        <v>218</v>
      </c>
      <c r="F48" s="41" t="s">
        <v>217</v>
      </c>
      <c r="G48" s="42">
        <v>1000</v>
      </c>
      <c r="H48" s="42">
        <v>2.4700000000000002</v>
      </c>
      <c r="I48" s="58">
        <f t="shared" si="1"/>
        <v>0.24700000000000005</v>
      </c>
    </row>
    <row r="49" spans="2:9" ht="60" customHeight="1" x14ac:dyDescent="0.25">
      <c r="B49" s="47">
        <v>40</v>
      </c>
      <c r="C49" s="32" t="s">
        <v>137</v>
      </c>
      <c r="D49" s="13" t="s">
        <v>61</v>
      </c>
      <c r="E49" s="14" t="s">
        <v>209</v>
      </c>
      <c r="F49" s="14"/>
      <c r="G49" s="15">
        <f>G50+G51</f>
        <v>8900</v>
      </c>
      <c r="H49" s="15">
        <f>H50+H51</f>
        <v>319.06</v>
      </c>
      <c r="I49" s="58">
        <f t="shared" si="1"/>
        <v>3.5849438202247188</v>
      </c>
    </row>
    <row r="50" spans="2:9" ht="20.25" customHeight="1" x14ac:dyDescent="0.25">
      <c r="B50" s="47">
        <v>41</v>
      </c>
      <c r="C50" s="21" t="s">
        <v>129</v>
      </c>
      <c r="D50" s="13" t="s">
        <v>61</v>
      </c>
      <c r="E50" s="14" t="s">
        <v>209</v>
      </c>
      <c r="F50" s="14" t="s">
        <v>108</v>
      </c>
      <c r="G50" s="15">
        <v>7900</v>
      </c>
      <c r="H50" s="15">
        <v>319.06</v>
      </c>
      <c r="I50" s="58">
        <f t="shared" si="1"/>
        <v>4.0387341772151899</v>
      </c>
    </row>
    <row r="51" spans="2:9" ht="27.75" customHeight="1" x14ac:dyDescent="0.25">
      <c r="B51" s="47">
        <v>42</v>
      </c>
      <c r="C51" s="8" t="s">
        <v>109</v>
      </c>
      <c r="D51" s="13" t="s">
        <v>61</v>
      </c>
      <c r="E51" s="14" t="s">
        <v>209</v>
      </c>
      <c r="F51" s="14" t="s">
        <v>110</v>
      </c>
      <c r="G51" s="15">
        <v>1000</v>
      </c>
      <c r="H51" s="15">
        <v>0</v>
      </c>
      <c r="I51" s="58">
        <f t="shared" si="1"/>
        <v>0</v>
      </c>
    </row>
    <row r="52" spans="2:9" ht="20.25" customHeight="1" x14ac:dyDescent="0.25">
      <c r="B52" s="47">
        <v>43</v>
      </c>
      <c r="C52" s="10" t="s">
        <v>141</v>
      </c>
      <c r="D52" s="33" t="s">
        <v>62</v>
      </c>
      <c r="E52" s="34"/>
      <c r="F52" s="34"/>
      <c r="G52" s="35">
        <f>G53</f>
        <v>250082.69</v>
      </c>
      <c r="H52" s="35">
        <f>H53</f>
        <v>71114.63</v>
      </c>
      <c r="I52" s="44">
        <f t="shared" si="1"/>
        <v>28.436446361001639</v>
      </c>
    </row>
    <row r="53" spans="2:9" ht="27" customHeight="1" x14ac:dyDescent="0.25">
      <c r="B53" s="47">
        <v>44</v>
      </c>
      <c r="C53" s="8" t="s">
        <v>142</v>
      </c>
      <c r="D53" s="13" t="s">
        <v>63</v>
      </c>
      <c r="E53" s="14" t="s">
        <v>134</v>
      </c>
      <c r="F53" s="14"/>
      <c r="G53" s="15">
        <f>G54</f>
        <v>250082.69</v>
      </c>
      <c r="H53" s="15">
        <f>H54</f>
        <v>71114.63</v>
      </c>
      <c r="I53" s="58">
        <f t="shared" si="1"/>
        <v>28.436446361001639</v>
      </c>
    </row>
    <row r="54" spans="2:9" ht="48" customHeight="1" x14ac:dyDescent="0.25">
      <c r="B54" s="47">
        <v>45</v>
      </c>
      <c r="C54" s="8" t="s">
        <v>143</v>
      </c>
      <c r="D54" s="13" t="s">
        <v>63</v>
      </c>
      <c r="E54" s="14" t="s">
        <v>144</v>
      </c>
      <c r="F54" s="14"/>
      <c r="G54" s="15">
        <f>G55+G56</f>
        <v>250082.69</v>
      </c>
      <c r="H54" s="15">
        <f>H55+H56</f>
        <v>71114.63</v>
      </c>
      <c r="I54" s="58">
        <f t="shared" si="1"/>
        <v>28.436446361001639</v>
      </c>
    </row>
    <row r="55" spans="2:9" ht="15" customHeight="1" x14ac:dyDescent="0.25">
      <c r="B55" s="47">
        <v>46</v>
      </c>
      <c r="C55" s="21" t="s">
        <v>129</v>
      </c>
      <c r="D55" s="13" t="s">
        <v>63</v>
      </c>
      <c r="E55" s="14" t="s">
        <v>144</v>
      </c>
      <c r="F55" s="14" t="s">
        <v>108</v>
      </c>
      <c r="G55" s="15">
        <v>217157</v>
      </c>
      <c r="H55" s="15">
        <v>67500.460000000006</v>
      </c>
      <c r="I55" s="58">
        <f t="shared" si="1"/>
        <v>31.083713626546693</v>
      </c>
    </row>
    <row r="56" spans="2:9" ht="29.25" customHeight="1" x14ac:dyDescent="0.25">
      <c r="B56" s="47">
        <v>47</v>
      </c>
      <c r="C56" s="8" t="s">
        <v>109</v>
      </c>
      <c r="D56" s="13" t="s">
        <v>63</v>
      </c>
      <c r="E56" s="14" t="s">
        <v>144</v>
      </c>
      <c r="F56" s="14" t="s">
        <v>110</v>
      </c>
      <c r="G56" s="15">
        <v>32925.69</v>
      </c>
      <c r="H56" s="15">
        <v>3614.17</v>
      </c>
      <c r="I56" s="58">
        <f t="shared" si="1"/>
        <v>10.976747943626997</v>
      </c>
    </row>
    <row r="57" spans="2:9" ht="29.25" customHeight="1" x14ac:dyDescent="0.25">
      <c r="B57" s="47">
        <v>48</v>
      </c>
      <c r="C57" s="10" t="s">
        <v>145</v>
      </c>
      <c r="D57" s="33" t="s">
        <v>64</v>
      </c>
      <c r="E57" s="34"/>
      <c r="F57" s="34"/>
      <c r="G57" s="35">
        <f>G58+G65</f>
        <v>34000</v>
      </c>
      <c r="H57" s="35">
        <f>H58+H65</f>
        <v>0</v>
      </c>
      <c r="I57" s="44">
        <f t="shared" si="1"/>
        <v>0</v>
      </c>
    </row>
    <row r="58" spans="2:9" ht="29.25" customHeight="1" x14ac:dyDescent="0.25">
      <c r="B58" s="47">
        <v>49</v>
      </c>
      <c r="C58" s="38" t="s">
        <v>146</v>
      </c>
      <c r="D58" s="28" t="s">
        <v>65</v>
      </c>
      <c r="E58" s="29"/>
      <c r="F58" s="29"/>
      <c r="G58" s="30">
        <f>G59</f>
        <v>4000</v>
      </c>
      <c r="H58" s="30">
        <f>H59</f>
        <v>0</v>
      </c>
      <c r="I58" s="58">
        <f t="shared" si="1"/>
        <v>0</v>
      </c>
    </row>
    <row r="59" spans="2:9" ht="33.75" customHeight="1" x14ac:dyDescent="0.25">
      <c r="B59" s="47">
        <v>50</v>
      </c>
      <c r="C59" s="21" t="s">
        <v>225</v>
      </c>
      <c r="D59" s="13" t="s">
        <v>65</v>
      </c>
      <c r="E59" s="14" t="s">
        <v>119</v>
      </c>
      <c r="F59" s="14"/>
      <c r="G59" s="15">
        <f>G60</f>
        <v>4000</v>
      </c>
      <c r="H59" s="15">
        <f>H60</f>
        <v>0</v>
      </c>
      <c r="I59" s="58">
        <f t="shared" si="1"/>
        <v>0</v>
      </c>
    </row>
    <row r="60" spans="2:9" ht="29.25" customHeight="1" x14ac:dyDescent="0.25">
      <c r="B60" s="47">
        <v>51</v>
      </c>
      <c r="C60" s="8" t="s">
        <v>147</v>
      </c>
      <c r="D60" s="13" t="s">
        <v>65</v>
      </c>
      <c r="E60" s="14" t="s">
        <v>190</v>
      </c>
      <c r="F60" s="14"/>
      <c r="G60" s="15">
        <f>G61+G63</f>
        <v>4000</v>
      </c>
      <c r="H60" s="15">
        <v>0</v>
      </c>
      <c r="I60" s="58">
        <f t="shared" si="1"/>
        <v>0</v>
      </c>
    </row>
    <row r="61" spans="2:9" ht="50.25" customHeight="1" x14ac:dyDescent="0.25">
      <c r="B61" s="47">
        <v>52</v>
      </c>
      <c r="C61" s="22" t="s">
        <v>75</v>
      </c>
      <c r="D61" s="13" t="s">
        <v>65</v>
      </c>
      <c r="E61" s="14" t="s">
        <v>197</v>
      </c>
      <c r="F61" s="14"/>
      <c r="G61" s="15">
        <f>G62</f>
        <v>3000</v>
      </c>
      <c r="H61" s="15">
        <f>H62</f>
        <v>0</v>
      </c>
      <c r="I61" s="58">
        <f t="shared" si="1"/>
        <v>0</v>
      </c>
    </row>
    <row r="62" spans="2:9" ht="28.5" customHeight="1" x14ac:dyDescent="0.25">
      <c r="B62" s="47">
        <v>53</v>
      </c>
      <c r="C62" s="8" t="s">
        <v>109</v>
      </c>
      <c r="D62" s="13" t="s">
        <v>65</v>
      </c>
      <c r="E62" s="14" t="s">
        <v>197</v>
      </c>
      <c r="F62" s="14" t="s">
        <v>110</v>
      </c>
      <c r="G62" s="15">
        <v>3000</v>
      </c>
      <c r="H62" s="15">
        <v>0</v>
      </c>
      <c r="I62" s="58">
        <f t="shared" si="1"/>
        <v>0</v>
      </c>
    </row>
    <row r="63" spans="2:9" ht="28.5" customHeight="1" x14ac:dyDescent="0.25">
      <c r="B63" s="47">
        <v>54</v>
      </c>
      <c r="C63" s="8" t="s">
        <v>148</v>
      </c>
      <c r="D63" s="13" t="s">
        <v>65</v>
      </c>
      <c r="E63" s="14" t="s">
        <v>198</v>
      </c>
      <c r="F63" s="14"/>
      <c r="G63" s="15">
        <f>G64</f>
        <v>1000</v>
      </c>
      <c r="H63" s="15">
        <f>H64</f>
        <v>0</v>
      </c>
      <c r="I63" s="58">
        <f t="shared" si="1"/>
        <v>0</v>
      </c>
    </row>
    <row r="64" spans="2:9" ht="28.5" customHeight="1" x14ac:dyDescent="0.25">
      <c r="B64" s="47">
        <v>55</v>
      </c>
      <c r="C64" s="8" t="s">
        <v>109</v>
      </c>
      <c r="D64" s="13" t="s">
        <v>65</v>
      </c>
      <c r="E64" s="14" t="s">
        <v>198</v>
      </c>
      <c r="F64" s="14" t="s">
        <v>110</v>
      </c>
      <c r="G64" s="15">
        <v>1000</v>
      </c>
      <c r="H64" s="15">
        <v>0</v>
      </c>
      <c r="I64" s="58">
        <f t="shared" si="1"/>
        <v>0</v>
      </c>
    </row>
    <row r="65" spans="2:9" ht="14.25" customHeight="1" x14ac:dyDescent="0.25">
      <c r="B65" s="47">
        <v>56</v>
      </c>
      <c r="C65" s="27" t="s">
        <v>52</v>
      </c>
      <c r="D65" s="28" t="s">
        <v>66</v>
      </c>
      <c r="E65" s="29"/>
      <c r="F65" s="29"/>
      <c r="G65" s="30">
        <f t="shared" ref="G65:H68" si="3">G66</f>
        <v>30000</v>
      </c>
      <c r="H65" s="30">
        <f t="shared" si="3"/>
        <v>0</v>
      </c>
      <c r="I65" s="44">
        <f t="shared" si="1"/>
        <v>0</v>
      </c>
    </row>
    <row r="66" spans="2:9" ht="34.5" customHeight="1" x14ac:dyDescent="0.25">
      <c r="B66" s="47">
        <v>57</v>
      </c>
      <c r="C66" s="21" t="s">
        <v>225</v>
      </c>
      <c r="D66" s="13" t="s">
        <v>66</v>
      </c>
      <c r="E66" s="14" t="s">
        <v>119</v>
      </c>
      <c r="F66" s="14"/>
      <c r="G66" s="15">
        <f t="shared" si="3"/>
        <v>30000</v>
      </c>
      <c r="H66" s="15">
        <f t="shared" si="3"/>
        <v>0</v>
      </c>
      <c r="I66" s="58">
        <f t="shared" si="1"/>
        <v>0</v>
      </c>
    </row>
    <row r="67" spans="2:9" ht="17.25" customHeight="1" x14ac:dyDescent="0.25">
      <c r="B67" s="47">
        <v>58</v>
      </c>
      <c r="C67" s="8" t="s">
        <v>149</v>
      </c>
      <c r="D67" s="13" t="s">
        <v>66</v>
      </c>
      <c r="E67" s="14" t="s">
        <v>190</v>
      </c>
      <c r="F67" s="14"/>
      <c r="G67" s="15">
        <f t="shared" si="3"/>
        <v>30000</v>
      </c>
      <c r="H67" s="15">
        <f t="shared" si="3"/>
        <v>0</v>
      </c>
      <c r="I67" s="58">
        <f t="shared" si="1"/>
        <v>0</v>
      </c>
    </row>
    <row r="68" spans="2:9" ht="18.75" customHeight="1" x14ac:dyDescent="0.25">
      <c r="B68" s="47">
        <v>59</v>
      </c>
      <c r="C68" s="8" t="s">
        <v>52</v>
      </c>
      <c r="D68" s="13" t="s">
        <v>66</v>
      </c>
      <c r="E68" s="14" t="s">
        <v>191</v>
      </c>
      <c r="F68" s="14"/>
      <c r="G68" s="15">
        <f t="shared" si="3"/>
        <v>30000</v>
      </c>
      <c r="H68" s="15">
        <f t="shared" si="3"/>
        <v>0</v>
      </c>
      <c r="I68" s="58">
        <f t="shared" si="1"/>
        <v>0</v>
      </c>
    </row>
    <row r="69" spans="2:9" ht="27.75" customHeight="1" x14ac:dyDescent="0.25">
      <c r="B69" s="47">
        <v>60</v>
      </c>
      <c r="C69" s="8" t="s">
        <v>109</v>
      </c>
      <c r="D69" s="13" t="s">
        <v>66</v>
      </c>
      <c r="E69" s="14" t="s">
        <v>191</v>
      </c>
      <c r="F69" s="14" t="s">
        <v>110</v>
      </c>
      <c r="G69" s="15">
        <v>30000</v>
      </c>
      <c r="H69" s="15">
        <v>0</v>
      </c>
      <c r="I69" s="58">
        <f t="shared" si="1"/>
        <v>0</v>
      </c>
    </row>
    <row r="70" spans="2:9" ht="23.25" customHeight="1" x14ac:dyDescent="0.25">
      <c r="B70" s="47">
        <v>61</v>
      </c>
      <c r="C70" s="10" t="s">
        <v>150</v>
      </c>
      <c r="D70" s="33" t="s">
        <v>98</v>
      </c>
      <c r="E70" s="34"/>
      <c r="F70" s="34"/>
      <c r="G70" s="35">
        <f>G71</f>
        <v>3990293.7600000002</v>
      </c>
      <c r="H70" s="35">
        <f>H71</f>
        <v>218300.38</v>
      </c>
      <c r="I70" s="44">
        <f t="shared" si="1"/>
        <v>5.4707846872907924</v>
      </c>
    </row>
    <row r="71" spans="2:9" ht="35.25" customHeight="1" x14ac:dyDescent="0.25">
      <c r="B71" s="47">
        <v>62</v>
      </c>
      <c r="C71" s="21" t="s">
        <v>225</v>
      </c>
      <c r="D71" s="13" t="s">
        <v>98</v>
      </c>
      <c r="E71" s="14" t="s">
        <v>119</v>
      </c>
      <c r="F71" s="14"/>
      <c r="G71" s="15">
        <f>G72+G79+G80+G81+G82</f>
        <v>3990293.7600000002</v>
      </c>
      <c r="H71" s="15">
        <f>H72+H79+H80+H81+H82</f>
        <v>218300.38</v>
      </c>
      <c r="I71" s="58">
        <f t="shared" si="1"/>
        <v>5.4707846872907924</v>
      </c>
    </row>
    <row r="72" spans="2:9" ht="18" customHeight="1" x14ac:dyDescent="0.25">
      <c r="B72" s="47">
        <v>63</v>
      </c>
      <c r="C72" s="8" t="s">
        <v>151</v>
      </c>
      <c r="D72" s="13" t="s">
        <v>98</v>
      </c>
      <c r="E72" s="14" t="s">
        <v>190</v>
      </c>
      <c r="F72" s="14"/>
      <c r="G72" s="15">
        <f>G73+G75+G77</f>
        <v>197782.58</v>
      </c>
      <c r="H72" s="15">
        <f>H73+H75+H77</f>
        <v>119011.78</v>
      </c>
      <c r="I72" s="58">
        <f t="shared" si="1"/>
        <v>60.173034450253404</v>
      </c>
    </row>
    <row r="73" spans="2:9" ht="18" customHeight="1" x14ac:dyDescent="0.25">
      <c r="B73" s="47">
        <v>64</v>
      </c>
      <c r="C73" s="8" t="s">
        <v>152</v>
      </c>
      <c r="D73" s="13" t="s">
        <v>98</v>
      </c>
      <c r="E73" s="14" t="s">
        <v>199</v>
      </c>
      <c r="F73" s="14"/>
      <c r="G73" s="25">
        <f>G74</f>
        <v>196782.58</v>
      </c>
      <c r="H73" s="15">
        <f>H74</f>
        <v>119011.78</v>
      </c>
      <c r="I73" s="58">
        <f t="shared" si="1"/>
        <v>60.478818806014232</v>
      </c>
    </row>
    <row r="74" spans="2:9" ht="30" customHeight="1" x14ac:dyDescent="0.25">
      <c r="B74" s="47">
        <v>65</v>
      </c>
      <c r="C74" s="8" t="s">
        <v>109</v>
      </c>
      <c r="D74" s="13" t="s">
        <v>98</v>
      </c>
      <c r="E74" s="14" t="s">
        <v>199</v>
      </c>
      <c r="F74" s="14" t="s">
        <v>110</v>
      </c>
      <c r="G74" s="25">
        <v>196782.58</v>
      </c>
      <c r="H74" s="15">
        <v>119011.78</v>
      </c>
      <c r="I74" s="58">
        <f t="shared" ref="I74:I132" si="4">H74/G74*100</f>
        <v>60.478818806014232</v>
      </c>
    </row>
    <row r="75" spans="2:9" ht="18" customHeight="1" x14ac:dyDescent="0.25">
      <c r="B75" s="47">
        <v>66</v>
      </c>
      <c r="C75" s="8" t="s">
        <v>153</v>
      </c>
      <c r="D75" s="13" t="s">
        <v>98</v>
      </c>
      <c r="E75" s="14" t="s">
        <v>200</v>
      </c>
      <c r="F75" s="14"/>
      <c r="G75" s="25">
        <f>G76</f>
        <v>1000</v>
      </c>
      <c r="H75" s="15">
        <f>H76</f>
        <v>0</v>
      </c>
      <c r="I75" s="58">
        <f t="shared" si="4"/>
        <v>0</v>
      </c>
    </row>
    <row r="76" spans="2:9" ht="27" customHeight="1" x14ac:dyDescent="0.25">
      <c r="B76" s="47">
        <v>67</v>
      </c>
      <c r="C76" s="8" t="s">
        <v>109</v>
      </c>
      <c r="D76" s="13" t="s">
        <v>98</v>
      </c>
      <c r="E76" s="14" t="s">
        <v>200</v>
      </c>
      <c r="F76" s="14" t="s">
        <v>110</v>
      </c>
      <c r="G76" s="25">
        <v>1000</v>
      </c>
      <c r="H76" s="15">
        <v>0</v>
      </c>
      <c r="I76" s="58">
        <f t="shared" si="4"/>
        <v>0</v>
      </c>
    </row>
    <row r="77" spans="2:9" ht="18" customHeight="1" x14ac:dyDescent="0.25">
      <c r="B77" s="47">
        <v>68</v>
      </c>
      <c r="C77" s="8" t="s">
        <v>154</v>
      </c>
      <c r="D77" s="13" t="s">
        <v>98</v>
      </c>
      <c r="E77" s="14" t="s">
        <v>201</v>
      </c>
      <c r="F77" s="14"/>
      <c r="G77" s="25">
        <f>G78</f>
        <v>0</v>
      </c>
      <c r="H77" s="15">
        <f>H78</f>
        <v>0</v>
      </c>
      <c r="I77" s="58" t="e">
        <f t="shared" si="4"/>
        <v>#DIV/0!</v>
      </c>
    </row>
    <row r="78" spans="2:9" ht="28.5" customHeight="1" x14ac:dyDescent="0.25">
      <c r="B78" s="47">
        <v>69</v>
      </c>
      <c r="C78" s="8" t="s">
        <v>109</v>
      </c>
      <c r="D78" s="13" t="s">
        <v>98</v>
      </c>
      <c r="E78" s="14" t="s">
        <v>201</v>
      </c>
      <c r="F78" s="14" t="s">
        <v>110</v>
      </c>
      <c r="G78" s="25">
        <v>0</v>
      </c>
      <c r="H78" s="15">
        <v>0</v>
      </c>
      <c r="I78" s="58" t="e">
        <f t="shared" si="4"/>
        <v>#DIV/0!</v>
      </c>
    </row>
    <row r="79" spans="2:9" ht="19.5" customHeight="1" x14ac:dyDescent="0.25">
      <c r="B79" s="47">
        <v>70</v>
      </c>
      <c r="C79" s="8" t="s">
        <v>243</v>
      </c>
      <c r="D79" s="13" t="s">
        <v>98</v>
      </c>
      <c r="E79" s="14" t="s">
        <v>244</v>
      </c>
      <c r="F79" s="14" t="s">
        <v>110</v>
      </c>
      <c r="G79" s="25">
        <v>1288600</v>
      </c>
      <c r="H79" s="15">
        <v>98000</v>
      </c>
      <c r="I79" s="58">
        <f t="shared" si="4"/>
        <v>7.6051528790935894</v>
      </c>
    </row>
    <row r="80" spans="2:9" ht="19.5" customHeight="1" x14ac:dyDescent="0.25">
      <c r="B80" s="47">
        <v>71</v>
      </c>
      <c r="C80" s="8" t="s">
        <v>245</v>
      </c>
      <c r="D80" s="13" t="s">
        <v>98</v>
      </c>
      <c r="E80" s="14" t="s">
        <v>246</v>
      </c>
      <c r="F80" s="14" t="s">
        <v>110</v>
      </c>
      <c r="G80" s="25">
        <v>1288.5999999999999</v>
      </c>
      <c r="H80" s="15">
        <v>1288.5999999999999</v>
      </c>
      <c r="I80" s="58">
        <f t="shared" si="4"/>
        <v>100</v>
      </c>
    </row>
    <row r="81" spans="2:9" ht="19.5" customHeight="1" x14ac:dyDescent="0.25">
      <c r="B81" s="47">
        <v>72</v>
      </c>
      <c r="C81" s="8" t="s">
        <v>248</v>
      </c>
      <c r="D81" s="13" t="s">
        <v>98</v>
      </c>
      <c r="E81" s="14" t="s">
        <v>249</v>
      </c>
      <c r="F81" s="14" t="s">
        <v>110</v>
      </c>
      <c r="G81" s="25">
        <v>2429700</v>
      </c>
      <c r="H81" s="15">
        <v>0</v>
      </c>
      <c r="I81" s="58">
        <f t="shared" si="4"/>
        <v>0</v>
      </c>
    </row>
    <row r="82" spans="2:9" ht="19.5" customHeight="1" x14ac:dyDescent="0.25">
      <c r="B82" s="47">
        <v>73</v>
      </c>
      <c r="C82" s="8" t="s">
        <v>245</v>
      </c>
      <c r="D82" s="13" t="s">
        <v>98</v>
      </c>
      <c r="E82" s="14" t="s">
        <v>247</v>
      </c>
      <c r="F82" s="14" t="s">
        <v>110</v>
      </c>
      <c r="G82" s="25">
        <v>72922.58</v>
      </c>
      <c r="H82" s="15">
        <v>0</v>
      </c>
      <c r="I82" s="58">
        <f t="shared" si="4"/>
        <v>0</v>
      </c>
    </row>
    <row r="83" spans="2:9" ht="19.5" customHeight="1" x14ac:dyDescent="0.25">
      <c r="B83" s="47">
        <v>74</v>
      </c>
      <c r="C83" s="10" t="s">
        <v>261</v>
      </c>
      <c r="D83" s="54" t="s">
        <v>262</v>
      </c>
      <c r="E83" s="55"/>
      <c r="F83" s="55"/>
      <c r="G83" s="56">
        <f>G84</f>
        <v>75383.3</v>
      </c>
      <c r="H83" s="57">
        <f>H84</f>
        <v>0</v>
      </c>
      <c r="I83" s="44">
        <f t="shared" si="4"/>
        <v>0</v>
      </c>
    </row>
    <row r="84" spans="2:9" ht="27.75" customHeight="1" x14ac:dyDescent="0.25">
      <c r="B84" s="47">
        <v>75</v>
      </c>
      <c r="C84" s="8" t="s">
        <v>260</v>
      </c>
      <c r="D84" s="13" t="s">
        <v>262</v>
      </c>
      <c r="E84" s="14" t="s">
        <v>263</v>
      </c>
      <c r="F84" s="14" t="s">
        <v>110</v>
      </c>
      <c r="G84" s="25">
        <v>75383.3</v>
      </c>
      <c r="H84" s="15">
        <v>0</v>
      </c>
      <c r="I84" s="58">
        <f t="shared" si="4"/>
        <v>0</v>
      </c>
    </row>
    <row r="85" spans="2:9" ht="18" customHeight="1" x14ac:dyDescent="0.25">
      <c r="B85" s="47">
        <v>76</v>
      </c>
      <c r="C85" s="39" t="s">
        <v>155</v>
      </c>
      <c r="D85" s="33" t="s">
        <v>67</v>
      </c>
      <c r="E85" s="34"/>
      <c r="F85" s="34"/>
      <c r="G85" s="35">
        <f>G89+G96+G86</f>
        <v>870810.28</v>
      </c>
      <c r="H85" s="35">
        <f>H89+H96+H86</f>
        <v>63716.75</v>
      </c>
      <c r="I85" s="44">
        <f t="shared" si="4"/>
        <v>7.316949680474603</v>
      </c>
    </row>
    <row r="86" spans="2:9" ht="18" customHeight="1" x14ac:dyDescent="0.25">
      <c r="B86" s="47">
        <v>77</v>
      </c>
      <c r="C86" s="50" t="s">
        <v>221</v>
      </c>
      <c r="D86" s="28" t="s">
        <v>222</v>
      </c>
      <c r="E86" s="34"/>
      <c r="F86" s="34"/>
      <c r="G86" s="35">
        <f>G87</f>
        <v>35810.28</v>
      </c>
      <c r="H86" s="35">
        <f>H87</f>
        <v>0</v>
      </c>
      <c r="I86" s="58">
        <f t="shared" si="4"/>
        <v>0</v>
      </c>
    </row>
    <row r="87" spans="2:9" ht="33.75" customHeight="1" x14ac:dyDescent="0.25">
      <c r="B87" s="47">
        <v>78</v>
      </c>
      <c r="C87" s="21" t="s">
        <v>225</v>
      </c>
      <c r="D87" s="13" t="s">
        <v>222</v>
      </c>
      <c r="E87" s="14" t="s">
        <v>119</v>
      </c>
      <c r="F87" s="14"/>
      <c r="G87" s="15">
        <f>G88</f>
        <v>35810.28</v>
      </c>
      <c r="H87" s="15">
        <f>H88</f>
        <v>0</v>
      </c>
      <c r="I87" s="58">
        <f t="shared" si="4"/>
        <v>0</v>
      </c>
    </row>
    <row r="88" spans="2:9" ht="32.25" customHeight="1" x14ac:dyDescent="0.25">
      <c r="B88" s="47">
        <v>79</v>
      </c>
      <c r="C88" s="8" t="s">
        <v>109</v>
      </c>
      <c r="D88" s="13" t="s">
        <v>222</v>
      </c>
      <c r="E88" s="14" t="s">
        <v>223</v>
      </c>
      <c r="F88" s="14" t="s">
        <v>217</v>
      </c>
      <c r="G88" s="15">
        <v>35810.28</v>
      </c>
      <c r="H88" s="15">
        <v>0</v>
      </c>
      <c r="I88" s="58">
        <f t="shared" si="4"/>
        <v>0</v>
      </c>
    </row>
    <row r="89" spans="2:9" ht="18" customHeight="1" x14ac:dyDescent="0.25">
      <c r="B89" s="47">
        <v>80</v>
      </c>
      <c r="C89" s="27" t="s">
        <v>53</v>
      </c>
      <c r="D89" s="28" t="s">
        <v>68</v>
      </c>
      <c r="E89" s="29"/>
      <c r="F89" s="29"/>
      <c r="G89" s="30">
        <f>G90</f>
        <v>200000</v>
      </c>
      <c r="H89" s="30">
        <f>H90</f>
        <v>24983.02</v>
      </c>
      <c r="I89" s="44">
        <f t="shared" si="4"/>
        <v>12.49151</v>
      </c>
    </row>
    <row r="90" spans="2:9" ht="31.5" customHeight="1" x14ac:dyDescent="0.25">
      <c r="B90" s="47">
        <v>81</v>
      </c>
      <c r="C90" s="21" t="s">
        <v>225</v>
      </c>
      <c r="D90" s="13" t="s">
        <v>68</v>
      </c>
      <c r="E90" s="14" t="s">
        <v>119</v>
      </c>
      <c r="F90" s="14"/>
      <c r="G90" s="15">
        <f>G91</f>
        <v>200000</v>
      </c>
      <c r="H90" s="15">
        <f>H91</f>
        <v>24983.02</v>
      </c>
      <c r="I90" s="58">
        <f t="shared" si="4"/>
        <v>12.49151</v>
      </c>
    </row>
    <row r="91" spans="2:9" ht="18" customHeight="1" x14ac:dyDescent="0.25">
      <c r="B91" s="47">
        <v>82</v>
      </c>
      <c r="C91" s="8" t="s">
        <v>156</v>
      </c>
      <c r="D91" s="13" t="s">
        <v>68</v>
      </c>
      <c r="E91" s="14" t="s">
        <v>190</v>
      </c>
      <c r="F91" s="14"/>
      <c r="G91" s="15">
        <f>G92+G94</f>
        <v>200000</v>
      </c>
      <c r="H91" s="15">
        <f>H92+H94</f>
        <v>24983.02</v>
      </c>
      <c r="I91" s="58">
        <f t="shared" si="4"/>
        <v>12.49151</v>
      </c>
    </row>
    <row r="92" spans="2:9" ht="18" customHeight="1" x14ac:dyDescent="0.25">
      <c r="B92" s="47">
        <v>83</v>
      </c>
      <c r="C92" s="8" t="s">
        <v>157</v>
      </c>
      <c r="D92" s="13" t="s">
        <v>68</v>
      </c>
      <c r="E92" s="14" t="s">
        <v>202</v>
      </c>
      <c r="F92" s="14"/>
      <c r="G92" s="15">
        <f>G93</f>
        <v>175000</v>
      </c>
      <c r="H92" s="15">
        <f>H93</f>
        <v>0</v>
      </c>
      <c r="I92" s="58">
        <f t="shared" si="4"/>
        <v>0</v>
      </c>
    </row>
    <row r="93" spans="2:9" ht="31.5" customHeight="1" x14ac:dyDescent="0.25">
      <c r="B93" s="47">
        <v>84</v>
      </c>
      <c r="C93" s="8" t="s">
        <v>109</v>
      </c>
      <c r="D93" s="13" t="s">
        <v>68</v>
      </c>
      <c r="E93" s="14" t="s">
        <v>202</v>
      </c>
      <c r="F93" s="14" t="s">
        <v>110</v>
      </c>
      <c r="G93" s="15">
        <v>175000</v>
      </c>
      <c r="H93" s="15">
        <v>0</v>
      </c>
      <c r="I93" s="58">
        <f t="shared" si="4"/>
        <v>0</v>
      </c>
    </row>
    <row r="94" spans="2:9" ht="21" customHeight="1" x14ac:dyDescent="0.25">
      <c r="B94" s="47">
        <v>85</v>
      </c>
      <c r="C94" s="8" t="s">
        <v>158</v>
      </c>
      <c r="D94" s="13" t="s">
        <v>68</v>
      </c>
      <c r="E94" s="14" t="s">
        <v>252</v>
      </c>
      <c r="F94" s="14"/>
      <c r="G94" s="15">
        <f>G95</f>
        <v>25000</v>
      </c>
      <c r="H94" s="15">
        <f>H95</f>
        <v>24983.02</v>
      </c>
      <c r="I94" s="58">
        <f t="shared" si="4"/>
        <v>99.932079999999999</v>
      </c>
    </row>
    <row r="95" spans="2:9" ht="30" customHeight="1" x14ac:dyDescent="0.25">
      <c r="B95" s="47">
        <v>86</v>
      </c>
      <c r="C95" s="8" t="s">
        <v>109</v>
      </c>
      <c r="D95" s="13" t="s">
        <v>68</v>
      </c>
      <c r="E95" s="14" t="s">
        <v>252</v>
      </c>
      <c r="F95" s="14" t="s">
        <v>110</v>
      </c>
      <c r="G95" s="15">
        <v>25000</v>
      </c>
      <c r="H95" s="15">
        <v>24983.02</v>
      </c>
      <c r="I95" s="58">
        <f t="shared" si="4"/>
        <v>99.932079999999999</v>
      </c>
    </row>
    <row r="96" spans="2:9" ht="18" customHeight="1" x14ac:dyDescent="0.25">
      <c r="B96" s="47">
        <v>87</v>
      </c>
      <c r="C96" s="27" t="s">
        <v>54</v>
      </c>
      <c r="D96" s="28" t="s">
        <v>69</v>
      </c>
      <c r="E96" s="29"/>
      <c r="F96" s="29"/>
      <c r="G96" s="30">
        <f>G97</f>
        <v>635000</v>
      </c>
      <c r="H96" s="30">
        <f>H97</f>
        <v>38733.730000000003</v>
      </c>
      <c r="I96" s="44">
        <f t="shared" si="4"/>
        <v>6.0998000000000001</v>
      </c>
    </row>
    <row r="97" spans="2:9" ht="41.25" customHeight="1" x14ac:dyDescent="0.25">
      <c r="B97" s="47">
        <v>88</v>
      </c>
      <c r="C97" s="21" t="s">
        <v>225</v>
      </c>
      <c r="D97" s="13" t="s">
        <v>69</v>
      </c>
      <c r="E97" s="14" t="s">
        <v>119</v>
      </c>
      <c r="F97" s="14"/>
      <c r="G97" s="15">
        <f>G98</f>
        <v>635000</v>
      </c>
      <c r="H97" s="15">
        <f>H98</f>
        <v>38733.730000000003</v>
      </c>
      <c r="I97" s="58">
        <f t="shared" si="4"/>
        <v>6.0998000000000001</v>
      </c>
    </row>
    <row r="98" spans="2:9" ht="18" customHeight="1" x14ac:dyDescent="0.25">
      <c r="B98" s="47">
        <v>89</v>
      </c>
      <c r="C98" s="8" t="s">
        <v>159</v>
      </c>
      <c r="D98" s="13" t="s">
        <v>69</v>
      </c>
      <c r="E98" s="14" t="s">
        <v>190</v>
      </c>
      <c r="F98" s="14"/>
      <c r="G98" s="15">
        <f>G99+G101+G103+G105</f>
        <v>635000</v>
      </c>
      <c r="H98" s="15">
        <f>H99+H101+H103+H105</f>
        <v>38733.730000000003</v>
      </c>
      <c r="I98" s="58">
        <f t="shared" si="4"/>
        <v>6.0998000000000001</v>
      </c>
    </row>
    <row r="99" spans="2:9" ht="18" customHeight="1" x14ac:dyDescent="0.25">
      <c r="B99" s="47">
        <v>90</v>
      </c>
      <c r="C99" s="8" t="s">
        <v>160</v>
      </c>
      <c r="D99" s="13" t="s">
        <v>69</v>
      </c>
      <c r="E99" s="14" t="s">
        <v>193</v>
      </c>
      <c r="F99" s="14"/>
      <c r="G99" s="15">
        <f>G100</f>
        <v>400000</v>
      </c>
      <c r="H99" s="15">
        <f>H100</f>
        <v>0</v>
      </c>
      <c r="I99" s="58">
        <f t="shared" si="4"/>
        <v>0</v>
      </c>
    </row>
    <row r="100" spans="2:9" ht="28.5" customHeight="1" x14ac:dyDescent="0.25">
      <c r="B100" s="47">
        <v>91</v>
      </c>
      <c r="C100" s="8" t="s">
        <v>109</v>
      </c>
      <c r="D100" s="13" t="s">
        <v>69</v>
      </c>
      <c r="E100" s="14" t="s">
        <v>193</v>
      </c>
      <c r="F100" s="14" t="s">
        <v>110</v>
      </c>
      <c r="G100" s="15">
        <v>400000</v>
      </c>
      <c r="H100" s="15">
        <v>0</v>
      </c>
      <c r="I100" s="58">
        <f t="shared" si="4"/>
        <v>0</v>
      </c>
    </row>
    <row r="101" spans="2:9" ht="18" customHeight="1" x14ac:dyDescent="0.25">
      <c r="B101" s="47">
        <v>92</v>
      </c>
      <c r="C101" s="8" t="s">
        <v>161</v>
      </c>
      <c r="D101" s="13" t="s">
        <v>69</v>
      </c>
      <c r="E101" s="14" t="s">
        <v>194</v>
      </c>
      <c r="F101" s="14"/>
      <c r="G101" s="15">
        <f>G102</f>
        <v>15000</v>
      </c>
      <c r="H101" s="15">
        <f>H102</f>
        <v>0</v>
      </c>
      <c r="I101" s="58">
        <f t="shared" si="4"/>
        <v>0</v>
      </c>
    </row>
    <row r="102" spans="2:9" ht="29.25" customHeight="1" x14ac:dyDescent="0.25">
      <c r="B102" s="47">
        <v>93</v>
      </c>
      <c r="C102" s="8" t="s">
        <v>109</v>
      </c>
      <c r="D102" s="13" t="s">
        <v>69</v>
      </c>
      <c r="E102" s="14" t="s">
        <v>194</v>
      </c>
      <c r="F102" s="14" t="s">
        <v>110</v>
      </c>
      <c r="G102" s="15">
        <v>15000</v>
      </c>
      <c r="H102" s="15">
        <v>0</v>
      </c>
      <c r="I102" s="58">
        <f t="shared" si="4"/>
        <v>0</v>
      </c>
    </row>
    <row r="103" spans="2:9" ht="18" customHeight="1" x14ac:dyDescent="0.25">
      <c r="B103" s="47">
        <v>94</v>
      </c>
      <c r="C103" s="8" t="s">
        <v>76</v>
      </c>
      <c r="D103" s="13" t="s">
        <v>69</v>
      </c>
      <c r="E103" s="14" t="s">
        <v>195</v>
      </c>
      <c r="F103" s="14"/>
      <c r="G103" s="15">
        <f>G104</f>
        <v>10000</v>
      </c>
      <c r="H103" s="15">
        <f>H104</f>
        <v>0</v>
      </c>
      <c r="I103" s="58">
        <f t="shared" si="4"/>
        <v>0</v>
      </c>
    </row>
    <row r="104" spans="2:9" ht="27.75" customHeight="1" x14ac:dyDescent="0.25">
      <c r="B104" s="47">
        <v>95</v>
      </c>
      <c r="C104" s="8" t="s">
        <v>109</v>
      </c>
      <c r="D104" s="13" t="s">
        <v>69</v>
      </c>
      <c r="E104" s="14" t="s">
        <v>195</v>
      </c>
      <c r="F104" s="14" t="s">
        <v>110</v>
      </c>
      <c r="G104" s="15">
        <v>10000</v>
      </c>
      <c r="H104" s="15">
        <v>0</v>
      </c>
      <c r="I104" s="58">
        <f t="shared" si="4"/>
        <v>0</v>
      </c>
    </row>
    <row r="105" spans="2:9" ht="18" customHeight="1" x14ac:dyDescent="0.25">
      <c r="B105" s="47">
        <v>96</v>
      </c>
      <c r="C105" s="8" t="s">
        <v>162</v>
      </c>
      <c r="D105" s="13" t="s">
        <v>69</v>
      </c>
      <c r="E105" s="14" t="s">
        <v>196</v>
      </c>
      <c r="F105" s="14"/>
      <c r="G105" s="15">
        <f>G106</f>
        <v>210000</v>
      </c>
      <c r="H105" s="15">
        <f>H106</f>
        <v>38733.730000000003</v>
      </c>
      <c r="I105" s="58">
        <f t="shared" si="4"/>
        <v>18.444633333333336</v>
      </c>
    </row>
    <row r="106" spans="2:9" ht="26.25" customHeight="1" x14ac:dyDescent="0.25">
      <c r="B106" s="47">
        <v>97</v>
      </c>
      <c r="C106" s="8" t="s">
        <v>109</v>
      </c>
      <c r="D106" s="13" t="s">
        <v>69</v>
      </c>
      <c r="E106" s="14" t="s">
        <v>196</v>
      </c>
      <c r="F106" s="14" t="s">
        <v>110</v>
      </c>
      <c r="G106" s="15">
        <v>210000</v>
      </c>
      <c r="H106" s="15">
        <v>38733.730000000003</v>
      </c>
      <c r="I106" s="58">
        <f t="shared" si="4"/>
        <v>18.444633333333336</v>
      </c>
    </row>
    <row r="107" spans="2:9" ht="18" customHeight="1" x14ac:dyDescent="0.25">
      <c r="B107" s="47">
        <v>98</v>
      </c>
      <c r="C107" s="39" t="s">
        <v>163</v>
      </c>
      <c r="D107" s="33" t="s">
        <v>70</v>
      </c>
      <c r="E107" s="34"/>
      <c r="F107" s="34"/>
      <c r="G107" s="35">
        <f>G108</f>
        <v>4824305.2300000004</v>
      </c>
      <c r="H107" s="35">
        <f>H108</f>
        <v>2743604.02</v>
      </c>
      <c r="I107" s="44">
        <f t="shared" si="4"/>
        <v>56.870448472846725</v>
      </c>
    </row>
    <row r="108" spans="2:9" ht="28.5" customHeight="1" x14ac:dyDescent="0.25">
      <c r="B108" s="47">
        <v>99</v>
      </c>
      <c r="C108" s="21" t="s">
        <v>227</v>
      </c>
      <c r="D108" s="13" t="s">
        <v>70</v>
      </c>
      <c r="E108" s="14" t="s">
        <v>164</v>
      </c>
      <c r="F108" s="14"/>
      <c r="G108" s="15">
        <f>G109+G114</f>
        <v>4824305.2300000004</v>
      </c>
      <c r="H108" s="15">
        <f>H109+H114</f>
        <v>2743604.02</v>
      </c>
      <c r="I108" s="58">
        <f t="shared" si="4"/>
        <v>56.870448472846725</v>
      </c>
    </row>
    <row r="109" spans="2:9" ht="18" customHeight="1" x14ac:dyDescent="0.25">
      <c r="B109" s="47">
        <v>100</v>
      </c>
      <c r="C109" s="8" t="s">
        <v>165</v>
      </c>
      <c r="D109" s="13" t="s">
        <v>70</v>
      </c>
      <c r="E109" s="14" t="s">
        <v>166</v>
      </c>
      <c r="F109" s="14"/>
      <c r="G109" s="15">
        <f>G110</f>
        <v>422232.4</v>
      </c>
      <c r="H109" s="15">
        <f>H110</f>
        <v>274732</v>
      </c>
      <c r="I109" s="58">
        <f t="shared" si="4"/>
        <v>65.066536817165144</v>
      </c>
    </row>
    <row r="110" spans="2:9" ht="30" customHeight="1" x14ac:dyDescent="0.25">
      <c r="B110" s="47">
        <v>101</v>
      </c>
      <c r="C110" s="8" t="s">
        <v>167</v>
      </c>
      <c r="D110" s="13" t="s">
        <v>70</v>
      </c>
      <c r="E110" s="14" t="s">
        <v>204</v>
      </c>
      <c r="F110" s="14"/>
      <c r="G110" s="15">
        <f>G111</f>
        <v>422232.4</v>
      </c>
      <c r="H110" s="15">
        <f>H111</f>
        <v>274732</v>
      </c>
      <c r="I110" s="58">
        <f t="shared" si="4"/>
        <v>65.066536817165144</v>
      </c>
    </row>
    <row r="111" spans="2:9" ht="18" customHeight="1" x14ac:dyDescent="0.25">
      <c r="B111" s="47">
        <v>102</v>
      </c>
      <c r="C111" s="8" t="s">
        <v>168</v>
      </c>
      <c r="D111" s="13" t="s">
        <v>70</v>
      </c>
      <c r="E111" s="14" t="s">
        <v>204</v>
      </c>
      <c r="F111" s="14" t="s">
        <v>169</v>
      </c>
      <c r="G111" s="15">
        <f>G112+G113</f>
        <v>422232.4</v>
      </c>
      <c r="H111" s="15">
        <f>H112+H113</f>
        <v>274732</v>
      </c>
      <c r="I111" s="58">
        <f t="shared" si="4"/>
        <v>65.066536817165144</v>
      </c>
    </row>
    <row r="112" spans="2:9" ht="42" customHeight="1" x14ac:dyDescent="0.25">
      <c r="B112" s="47">
        <v>103</v>
      </c>
      <c r="C112" s="8" t="s">
        <v>186</v>
      </c>
      <c r="D112" s="13" t="s">
        <v>70</v>
      </c>
      <c r="E112" s="14" t="s">
        <v>204</v>
      </c>
      <c r="F112" s="14" t="s">
        <v>187</v>
      </c>
      <c r="G112" s="15">
        <v>422232.4</v>
      </c>
      <c r="H112" s="15">
        <v>274732</v>
      </c>
      <c r="I112" s="58">
        <f t="shared" si="4"/>
        <v>65.066536817165144</v>
      </c>
    </row>
    <row r="113" spans="2:9" ht="19.5" customHeight="1" x14ac:dyDescent="0.25">
      <c r="B113" s="47">
        <v>104</v>
      </c>
      <c r="C113" s="8" t="s">
        <v>188</v>
      </c>
      <c r="D113" s="13" t="s">
        <v>70</v>
      </c>
      <c r="E113" s="14" t="s">
        <v>204</v>
      </c>
      <c r="F113" s="14" t="s">
        <v>189</v>
      </c>
      <c r="G113" s="15">
        <v>0</v>
      </c>
      <c r="H113" s="15">
        <v>0</v>
      </c>
      <c r="I113" s="58" t="e">
        <f t="shared" si="4"/>
        <v>#DIV/0!</v>
      </c>
    </row>
    <row r="114" spans="2:9" ht="18" customHeight="1" x14ac:dyDescent="0.25">
      <c r="B114" s="47">
        <v>105</v>
      </c>
      <c r="C114" s="8" t="s">
        <v>170</v>
      </c>
      <c r="D114" s="13" t="s">
        <v>70</v>
      </c>
      <c r="E114" s="14" t="s">
        <v>171</v>
      </c>
      <c r="F114" s="14"/>
      <c r="G114" s="15">
        <f>G115+G118+G119</f>
        <v>4402072.83</v>
      </c>
      <c r="H114" s="15">
        <f>H115+H118+H119</f>
        <v>2468872.02</v>
      </c>
      <c r="I114" s="58">
        <f t="shared" si="4"/>
        <v>56.084306537927041</v>
      </c>
    </row>
    <row r="115" spans="2:9" ht="42.75" customHeight="1" x14ac:dyDescent="0.25">
      <c r="B115" s="47">
        <v>106</v>
      </c>
      <c r="C115" s="8" t="s">
        <v>172</v>
      </c>
      <c r="D115" s="13" t="s">
        <v>70</v>
      </c>
      <c r="E115" s="14" t="s">
        <v>173</v>
      </c>
      <c r="F115" s="14"/>
      <c r="G115" s="15">
        <f>G116+G120</f>
        <v>4184775.81</v>
      </c>
      <c r="H115" s="15">
        <f>H116+H120</f>
        <v>2251575</v>
      </c>
      <c r="I115" s="58">
        <f t="shared" si="4"/>
        <v>53.803957541037306</v>
      </c>
    </row>
    <row r="116" spans="2:9" ht="18" customHeight="1" x14ac:dyDescent="0.25">
      <c r="B116" s="47">
        <v>107</v>
      </c>
      <c r="C116" s="8" t="s">
        <v>168</v>
      </c>
      <c r="D116" s="13" t="s">
        <v>70</v>
      </c>
      <c r="E116" s="14" t="s">
        <v>173</v>
      </c>
      <c r="F116" s="14" t="s">
        <v>169</v>
      </c>
      <c r="G116" s="15">
        <f>G117+G120</f>
        <v>4164775.81</v>
      </c>
      <c r="H116" s="15">
        <f>H117+H120</f>
        <v>2251575</v>
      </c>
      <c r="I116" s="58">
        <f t="shared" si="4"/>
        <v>54.062333789822894</v>
      </c>
    </row>
    <row r="117" spans="2:9" ht="44.25" customHeight="1" x14ac:dyDescent="0.25">
      <c r="B117" s="47">
        <v>108</v>
      </c>
      <c r="C117" s="8" t="s">
        <v>186</v>
      </c>
      <c r="D117" s="13" t="s">
        <v>70</v>
      </c>
      <c r="E117" s="14" t="s">
        <v>173</v>
      </c>
      <c r="F117" s="14" t="s">
        <v>187</v>
      </c>
      <c r="G117" s="15">
        <v>4144775.81</v>
      </c>
      <c r="H117" s="15">
        <v>2251575</v>
      </c>
      <c r="I117" s="58">
        <f t="shared" si="4"/>
        <v>54.323203551026324</v>
      </c>
    </row>
    <row r="118" spans="2:9" ht="22.5" customHeight="1" x14ac:dyDescent="0.25">
      <c r="B118" s="47">
        <v>109</v>
      </c>
      <c r="C118" s="8" t="s">
        <v>253</v>
      </c>
      <c r="D118" s="13" t="s">
        <v>70</v>
      </c>
      <c r="E118" s="14" t="s">
        <v>254</v>
      </c>
      <c r="F118" s="14" t="s">
        <v>187</v>
      </c>
      <c r="G118" s="15">
        <v>131948</v>
      </c>
      <c r="H118" s="15">
        <v>131948</v>
      </c>
      <c r="I118" s="58">
        <f t="shared" si="4"/>
        <v>100</v>
      </c>
    </row>
    <row r="119" spans="2:9" ht="22.5" customHeight="1" x14ac:dyDescent="0.25">
      <c r="B119" s="47">
        <v>110</v>
      </c>
      <c r="C119" s="8" t="s">
        <v>258</v>
      </c>
      <c r="D119" s="13" t="s">
        <v>70</v>
      </c>
      <c r="E119" s="14" t="s">
        <v>259</v>
      </c>
      <c r="F119" s="14" t="s">
        <v>187</v>
      </c>
      <c r="G119" s="15">
        <v>85349.02</v>
      </c>
      <c r="H119" s="15">
        <v>85349.02</v>
      </c>
      <c r="I119" s="58">
        <f t="shared" si="4"/>
        <v>100</v>
      </c>
    </row>
    <row r="120" spans="2:9" ht="18" customHeight="1" x14ac:dyDescent="0.25">
      <c r="B120" s="47">
        <v>111</v>
      </c>
      <c r="C120" s="8" t="s">
        <v>188</v>
      </c>
      <c r="D120" s="13" t="s">
        <v>70</v>
      </c>
      <c r="E120" s="14" t="s">
        <v>173</v>
      </c>
      <c r="F120" s="14" t="s">
        <v>189</v>
      </c>
      <c r="G120" s="15">
        <v>20000</v>
      </c>
      <c r="H120" s="15">
        <v>0</v>
      </c>
      <c r="I120" s="58">
        <f t="shared" si="4"/>
        <v>0</v>
      </c>
    </row>
    <row r="121" spans="2:9" ht="18" customHeight="1" x14ac:dyDescent="0.25">
      <c r="B121" s="47">
        <v>112</v>
      </c>
      <c r="C121" s="39" t="s">
        <v>174</v>
      </c>
      <c r="D121" s="33" t="s">
        <v>99</v>
      </c>
      <c r="E121" s="34"/>
      <c r="F121" s="34"/>
      <c r="G121" s="35">
        <f t="shared" ref="G121:H123" si="5">G122</f>
        <v>59873.04</v>
      </c>
      <c r="H121" s="35">
        <f t="shared" si="5"/>
        <v>29936.52</v>
      </c>
      <c r="I121" s="44">
        <f t="shared" si="4"/>
        <v>50</v>
      </c>
    </row>
    <row r="122" spans="2:9" ht="18" customHeight="1" x14ac:dyDescent="0.25">
      <c r="B122" s="47">
        <v>113</v>
      </c>
      <c r="C122" s="8" t="s">
        <v>55</v>
      </c>
      <c r="D122" s="13" t="s">
        <v>80</v>
      </c>
      <c r="E122" s="14"/>
      <c r="F122" s="14"/>
      <c r="G122" s="15">
        <f t="shared" si="5"/>
        <v>59873.04</v>
      </c>
      <c r="H122" s="15">
        <f t="shared" si="5"/>
        <v>29936.52</v>
      </c>
      <c r="I122" s="58">
        <f t="shared" si="4"/>
        <v>50</v>
      </c>
    </row>
    <row r="123" spans="2:9" ht="27.75" customHeight="1" x14ac:dyDescent="0.25">
      <c r="B123" s="47">
        <v>114</v>
      </c>
      <c r="C123" s="8" t="s">
        <v>142</v>
      </c>
      <c r="D123" s="13" t="s">
        <v>80</v>
      </c>
      <c r="E123" s="14" t="s">
        <v>125</v>
      </c>
      <c r="F123" s="14"/>
      <c r="G123" s="15">
        <f t="shared" si="5"/>
        <v>59873.04</v>
      </c>
      <c r="H123" s="15">
        <f t="shared" si="5"/>
        <v>29936.52</v>
      </c>
      <c r="I123" s="58">
        <f t="shared" si="4"/>
        <v>50</v>
      </c>
    </row>
    <row r="124" spans="2:9" ht="27.75" customHeight="1" x14ac:dyDescent="0.25">
      <c r="B124" s="47">
        <v>115</v>
      </c>
      <c r="C124" s="8" t="s">
        <v>175</v>
      </c>
      <c r="D124" s="13" t="s">
        <v>80</v>
      </c>
      <c r="E124" s="14" t="s">
        <v>210</v>
      </c>
      <c r="F124" s="14" t="s">
        <v>131</v>
      </c>
      <c r="G124" s="15">
        <v>59873.04</v>
      </c>
      <c r="H124" s="15">
        <v>29936.52</v>
      </c>
      <c r="I124" s="58">
        <f t="shared" si="4"/>
        <v>50</v>
      </c>
    </row>
    <row r="125" spans="2:9" ht="18" customHeight="1" x14ac:dyDescent="0.25">
      <c r="B125" s="47">
        <v>116</v>
      </c>
      <c r="C125" s="39" t="s">
        <v>176</v>
      </c>
      <c r="D125" s="33" t="s">
        <v>177</v>
      </c>
      <c r="E125" s="34"/>
      <c r="F125" s="34"/>
      <c r="G125" s="35">
        <f t="shared" ref="G125:H127" si="6">G126</f>
        <v>130000</v>
      </c>
      <c r="H125" s="35">
        <f t="shared" si="6"/>
        <v>0</v>
      </c>
      <c r="I125" s="44">
        <f t="shared" si="4"/>
        <v>0</v>
      </c>
    </row>
    <row r="126" spans="2:9" ht="18" customHeight="1" x14ac:dyDescent="0.25">
      <c r="B126" s="47">
        <v>117</v>
      </c>
      <c r="C126" s="8" t="s">
        <v>100</v>
      </c>
      <c r="D126" s="13" t="s">
        <v>79</v>
      </c>
      <c r="E126" s="14"/>
      <c r="F126" s="14"/>
      <c r="G126" s="15">
        <f t="shared" si="6"/>
        <v>130000</v>
      </c>
      <c r="H126" s="15">
        <f t="shared" si="6"/>
        <v>0</v>
      </c>
      <c r="I126" s="58">
        <f t="shared" si="4"/>
        <v>0</v>
      </c>
    </row>
    <row r="127" spans="2:9" ht="27" customHeight="1" x14ac:dyDescent="0.25">
      <c r="B127" s="47">
        <v>118</v>
      </c>
      <c r="C127" s="21" t="s">
        <v>226</v>
      </c>
      <c r="D127" s="13" t="s">
        <v>79</v>
      </c>
      <c r="E127" s="14" t="s">
        <v>164</v>
      </c>
      <c r="F127" s="14"/>
      <c r="G127" s="15">
        <f t="shared" si="6"/>
        <v>130000</v>
      </c>
      <c r="H127" s="15">
        <f t="shared" si="6"/>
        <v>0</v>
      </c>
      <c r="I127" s="58">
        <f t="shared" si="4"/>
        <v>0</v>
      </c>
    </row>
    <row r="128" spans="2:9" ht="27.75" customHeight="1" x14ac:dyDescent="0.25">
      <c r="B128" s="47">
        <v>119</v>
      </c>
      <c r="C128" s="8" t="s">
        <v>178</v>
      </c>
      <c r="D128" s="13" t="s">
        <v>79</v>
      </c>
      <c r="E128" s="14" t="s">
        <v>179</v>
      </c>
      <c r="F128" s="14"/>
      <c r="G128" s="15">
        <f>G129+G130</f>
        <v>130000</v>
      </c>
      <c r="H128" s="15">
        <f>H129+H130</f>
        <v>0</v>
      </c>
      <c r="I128" s="58">
        <f t="shared" si="4"/>
        <v>0</v>
      </c>
    </row>
    <row r="129" spans="2:9" ht="28.5" customHeight="1" x14ac:dyDescent="0.25">
      <c r="B129" s="47">
        <v>120</v>
      </c>
      <c r="C129" s="8" t="s">
        <v>109</v>
      </c>
      <c r="D129" s="13" t="s">
        <v>79</v>
      </c>
      <c r="E129" s="14" t="s">
        <v>205</v>
      </c>
      <c r="F129" s="14" t="s">
        <v>110</v>
      </c>
      <c r="G129" s="15">
        <v>30000</v>
      </c>
      <c r="H129" s="15">
        <v>0</v>
      </c>
      <c r="I129" s="58">
        <f t="shared" si="4"/>
        <v>0</v>
      </c>
    </row>
    <row r="130" spans="2:9" ht="18" customHeight="1" x14ac:dyDescent="0.25">
      <c r="B130" s="47">
        <v>121</v>
      </c>
      <c r="C130" s="8" t="s">
        <v>219</v>
      </c>
      <c r="D130" s="13" t="s">
        <v>79</v>
      </c>
      <c r="E130" s="14" t="s">
        <v>205</v>
      </c>
      <c r="F130" s="14" t="s">
        <v>207</v>
      </c>
      <c r="G130" s="15">
        <v>100000</v>
      </c>
      <c r="H130" s="15">
        <v>0</v>
      </c>
      <c r="I130" s="58">
        <f t="shared" si="4"/>
        <v>0</v>
      </c>
    </row>
    <row r="131" spans="2:9" ht="15.75" x14ac:dyDescent="0.25">
      <c r="B131" s="47"/>
      <c r="C131" s="21"/>
      <c r="D131" s="13"/>
      <c r="E131" s="14"/>
      <c r="F131" s="14"/>
      <c r="G131" s="15"/>
      <c r="H131" s="15"/>
      <c r="I131" s="58" t="e">
        <f t="shared" si="4"/>
        <v>#DIV/0!</v>
      </c>
    </row>
    <row r="132" spans="2:9" ht="15.75" x14ac:dyDescent="0.25">
      <c r="B132" s="12"/>
      <c r="C132" s="6" t="s">
        <v>77</v>
      </c>
      <c r="D132" s="6"/>
      <c r="E132" s="6"/>
      <c r="F132" s="7"/>
      <c r="G132" s="15">
        <f>G125+G121+G107+G85+G70+G57+G52+G9+G83</f>
        <v>16905838.400000002</v>
      </c>
      <c r="H132" s="15">
        <f>H125+H121+H107+H85+H70+H57+H52+H9+H83</f>
        <v>6839862.2999999998</v>
      </c>
      <c r="I132" s="44">
        <f t="shared" si="4"/>
        <v>40.458580865176131</v>
      </c>
    </row>
  </sheetData>
  <mergeCells count="6">
    <mergeCell ref="E7:F7"/>
    <mergeCell ref="E1:I1"/>
    <mergeCell ref="E2:I2"/>
    <mergeCell ref="E3:I3"/>
    <mergeCell ref="E4:I4"/>
    <mergeCell ref="B6:I6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прил.1</vt:lpstr>
      <vt:lpstr>прил.2</vt:lpstr>
      <vt:lpstr>прил.3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2015-10-26T04:15:00Z</cp:lastPrinted>
  <dcterms:created xsi:type="dcterms:W3CDTF">2013-10-30T01:31:05Z</dcterms:created>
  <dcterms:modified xsi:type="dcterms:W3CDTF">2015-10-26T04:15:32Z</dcterms:modified>
</cp:coreProperties>
</file>