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585" windowWidth="15195" windowHeight="6945" activeTab="2"/>
  </bookViews>
  <sheets>
    <sheet name="прил.1" sheetId="1" r:id="rId1"/>
    <sheet name="прил.2" sheetId="4" r:id="rId2"/>
    <sheet name="прил.3" sheetId="12" r:id="rId3"/>
  </sheets>
  <calcPr calcId="145621"/>
</workbook>
</file>

<file path=xl/calcChain.xml><?xml version="1.0" encoding="utf-8"?>
<calcChain xmlns="http://schemas.openxmlformats.org/spreadsheetml/2006/main">
  <c r="G38" i="12"/>
  <c r="G41"/>
  <c r="G101"/>
  <c r="G100" s="1"/>
  <c r="G99" s="1"/>
  <c r="G98" s="1"/>
  <c r="H18"/>
  <c r="G18"/>
  <c r="I107"/>
  <c r="H78"/>
  <c r="G78"/>
  <c r="I80"/>
  <c r="I79"/>
  <c r="I78" l="1"/>
  <c r="H28" l="1"/>
  <c r="H27" s="1"/>
  <c r="G28"/>
  <c r="G27" s="1"/>
  <c r="I32"/>
  <c r="F24" i="4"/>
  <c r="F27"/>
  <c r="E27"/>
  <c r="G35"/>
  <c r="E24" l="1"/>
  <c r="I105" i="12" l="1"/>
  <c r="I104"/>
  <c r="H49"/>
  <c r="F28" i="4"/>
  <c r="G36"/>
  <c r="I72" i="12" l="1"/>
  <c r="I71"/>
  <c r="I70"/>
  <c r="H111" l="1"/>
  <c r="H110" s="1"/>
  <c r="H109" s="1"/>
  <c r="H108" s="1"/>
  <c r="H102"/>
  <c r="H101" s="1"/>
  <c r="H100" s="1"/>
  <c r="H99" s="1"/>
  <c r="H98" s="1"/>
  <c r="H96"/>
  <c r="H94"/>
  <c r="H92"/>
  <c r="H90"/>
  <c r="H85"/>
  <c r="H83"/>
  <c r="H75"/>
  <c r="H74" s="1"/>
  <c r="H68"/>
  <c r="H63"/>
  <c r="H62" s="1"/>
  <c r="H61" s="1"/>
  <c r="H60" s="1"/>
  <c r="H58"/>
  <c r="H56"/>
  <c r="H54" s="1"/>
  <c r="H53" s="1"/>
  <c r="H48"/>
  <c r="H44"/>
  <c r="H41"/>
  <c r="H40" s="1"/>
  <c r="H39" s="1"/>
  <c r="H36"/>
  <c r="H35" s="1"/>
  <c r="H26"/>
  <c r="H24"/>
  <c r="H23" s="1"/>
  <c r="H17"/>
  <c r="H16" s="1"/>
  <c r="H13"/>
  <c r="H12" s="1"/>
  <c r="H11" s="1"/>
  <c r="H10" s="1"/>
  <c r="I114"/>
  <c r="I113"/>
  <c r="I112"/>
  <c r="I106"/>
  <c r="I103"/>
  <c r="I97"/>
  <c r="I95"/>
  <c r="I93"/>
  <c r="I91"/>
  <c r="I86"/>
  <c r="I84"/>
  <c r="I76"/>
  <c r="I69"/>
  <c r="I64"/>
  <c r="I59"/>
  <c r="I57"/>
  <c r="I51"/>
  <c r="I50"/>
  <c r="I46"/>
  <c r="I45"/>
  <c r="I43"/>
  <c r="I42"/>
  <c r="I37"/>
  <c r="I33"/>
  <c r="I31"/>
  <c r="I30"/>
  <c r="I29"/>
  <c r="I25"/>
  <c r="I21"/>
  <c r="I20"/>
  <c r="I15"/>
  <c r="I14"/>
  <c r="G111"/>
  <c r="G110" s="1"/>
  <c r="G109" s="1"/>
  <c r="G108" s="1"/>
  <c r="G102"/>
  <c r="G96"/>
  <c r="G94"/>
  <c r="G92"/>
  <c r="G90"/>
  <c r="G85"/>
  <c r="I85" s="1"/>
  <c r="G83"/>
  <c r="G75"/>
  <c r="G74" s="1"/>
  <c r="G68"/>
  <c r="G63"/>
  <c r="I63" s="1"/>
  <c r="G58"/>
  <c r="G56"/>
  <c r="G49"/>
  <c r="I49" s="1"/>
  <c r="G44"/>
  <c r="G40"/>
  <c r="G39" s="1"/>
  <c r="G36"/>
  <c r="I36" s="1"/>
  <c r="G26"/>
  <c r="G22" s="1"/>
  <c r="G24"/>
  <c r="G23" s="1"/>
  <c r="G17"/>
  <c r="G16" s="1"/>
  <c r="G13"/>
  <c r="G12" s="1"/>
  <c r="G11" s="1"/>
  <c r="G10" s="1"/>
  <c r="G37" i="4"/>
  <c r="H9" i="12" l="1"/>
  <c r="G9"/>
  <c r="G67"/>
  <c r="G66" s="1"/>
  <c r="G65" s="1"/>
  <c r="H67"/>
  <c r="H66" s="1"/>
  <c r="G89"/>
  <c r="G88" s="1"/>
  <c r="G87" s="1"/>
  <c r="H38"/>
  <c r="G55"/>
  <c r="G54" s="1"/>
  <c r="G53" s="1"/>
  <c r="G62"/>
  <c r="G61" s="1"/>
  <c r="G60" s="1"/>
  <c r="I68"/>
  <c r="G82"/>
  <c r="G81" s="1"/>
  <c r="G77" s="1"/>
  <c r="I58"/>
  <c r="I90"/>
  <c r="I94"/>
  <c r="I111"/>
  <c r="I83"/>
  <c r="I56"/>
  <c r="I75"/>
  <c r="I44"/>
  <c r="I74"/>
  <c r="I92"/>
  <c r="I96"/>
  <c r="I41"/>
  <c r="G48"/>
  <c r="G47" s="1"/>
  <c r="G35"/>
  <c r="G34" s="1"/>
  <c r="H52"/>
  <c r="H22"/>
  <c r="I23"/>
  <c r="I24"/>
  <c r="H89"/>
  <c r="H88" s="1"/>
  <c r="H82"/>
  <c r="H81" s="1"/>
  <c r="H77" s="1"/>
  <c r="H47"/>
  <c r="H34"/>
  <c r="I13"/>
  <c r="I28"/>
  <c r="I40"/>
  <c r="I102"/>
  <c r="I12"/>
  <c r="I26"/>
  <c r="I27"/>
  <c r="I38"/>
  <c r="I39"/>
  <c r="I18"/>
  <c r="I55"/>
  <c r="I60"/>
  <c r="I100"/>
  <c r="I101"/>
  <c r="I110"/>
  <c r="G73"/>
  <c r="G115" s="1"/>
  <c r="G34" i="4"/>
  <c r="G33"/>
  <c r="G32"/>
  <c r="G31"/>
  <c r="G29"/>
  <c r="G26"/>
  <c r="G25"/>
  <c r="G20"/>
  <c r="G23"/>
  <c r="G22"/>
  <c r="G21"/>
  <c r="G19"/>
  <c r="G18"/>
  <c r="G17"/>
  <c r="G16"/>
  <c r="G15"/>
  <c r="G14"/>
  <c r="G13"/>
  <c r="G12"/>
  <c r="G11"/>
  <c r="F15" i="1"/>
  <c r="F16"/>
  <c r="G52" i="12" l="1"/>
  <c r="I47"/>
  <c r="I61"/>
  <c r="I62"/>
  <c r="I22"/>
  <c r="I34"/>
  <c r="H65"/>
  <c r="I65" s="1"/>
  <c r="I48"/>
  <c r="I67"/>
  <c r="I35"/>
  <c r="I89"/>
  <c r="H87"/>
  <c r="I87" s="1"/>
  <c r="I88"/>
  <c r="H73"/>
  <c r="H115" s="1"/>
  <c r="I82"/>
  <c r="I54"/>
  <c r="I17"/>
  <c r="I81"/>
  <c r="I109"/>
  <c r="I10"/>
  <c r="I11"/>
  <c r="I66" l="1"/>
  <c r="I108"/>
  <c r="I73"/>
  <c r="I77"/>
  <c r="I9"/>
  <c r="I16"/>
  <c r="I52"/>
  <c r="I53"/>
  <c r="I98"/>
  <c r="I99"/>
  <c r="I115" l="1"/>
  <c r="F10" i="4" l="1"/>
  <c r="E10"/>
  <c r="G10" l="1"/>
  <c r="E11" i="1"/>
  <c r="E10" s="1"/>
  <c r="D11" l="1"/>
  <c r="F11" s="1"/>
  <c r="F10" s="1"/>
  <c r="D10" l="1"/>
  <c r="F9" i="4" l="1"/>
  <c r="F38" s="1"/>
  <c r="E9"/>
  <c r="E28"/>
  <c r="E38" l="1"/>
  <c r="G9"/>
  <c r="G24"/>
  <c r="G27"/>
  <c r="G28"/>
  <c r="G38" l="1"/>
</calcChain>
</file>

<file path=xl/sharedStrings.xml><?xml version="1.0" encoding="utf-8"?>
<sst xmlns="http://schemas.openxmlformats.org/spreadsheetml/2006/main" count="440" uniqueCount="242">
  <si>
    <t>Код бюджетной классификации</t>
  </si>
  <si>
    <t>Наименование показателя</t>
  </si>
  <si>
    <t>014 01 00 00 00 00 0000 000</t>
  </si>
  <si>
    <t>Источники  внутреннего финансирования дефицита бюджета</t>
  </si>
  <si>
    <t>014 01 05 00 00 00 0000 000</t>
  </si>
  <si>
    <t>Изменение остатков средств на счетах по учету средств бюджета</t>
  </si>
  <si>
    <t>Увеличение прочих остатков денежных средств бюджета</t>
  </si>
  <si>
    <t>014 01 05 02 01 10 0000 610</t>
  </si>
  <si>
    <t>Уменьшение прочих  остатков денежных средств бюджета</t>
  </si>
  <si>
    <t>Приложение № 1</t>
  </si>
  <si>
    <t>Источники внутреннего финансирования дефицита бюджета Бархатовского сельсовета</t>
  </si>
  <si>
    <t>№ строки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</si>
  <si>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</si>
  <si>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Дотации бюджетам поселений на поддержку мер по обеспечению сбалансированности бюджетов</t>
  </si>
  <si>
    <t>01420201001100099151</t>
  </si>
  <si>
    <t>01420201003100000151</t>
  </si>
  <si>
    <t>01420203015100000151</t>
  </si>
  <si>
    <t>01420203024100000151</t>
  </si>
  <si>
    <t xml:space="preserve">                  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</si>
  <si>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</si>
  <si>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НК РФ</t>
  </si>
  <si>
    <t>Налог на доходы физических лиц, полученных от осуществления деятельности физическими лицами зарегистрированными в качестве индивидуальных предпринимателей, нотариусов, занимающихся частной практикой адвокатов учредивших адвокатские кабинеты и др. лиц занимающихся частной практикой в соответствии со ст. 227. НК РФ</t>
  </si>
  <si>
    <t>Налог на доходы физических лиц с доходов , полученных физическими лицами, не являющимися налоговыми резидентами РФ в соответствии со ст.228 НК РФ</t>
  </si>
  <si>
    <t>Налог на имущество физических лиц, взимаемых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</si>
  <si>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пп1 п1 ст.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</si>
  <si>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пп.2, п.1 ст. 394 НК РФ и применяемым к объектам налогообложения, расположенным в границах поселений</t>
  </si>
  <si>
    <t>Единый сельскохозяйственный налог</t>
  </si>
  <si>
    <t>Земельный налог (по обязательствам возникшим до 1 января 2006 года)</t>
  </si>
  <si>
    <t>Неналоговые доходы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</si>
  <si>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</si>
  <si>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</si>
  <si>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поселений на выравнивание уровня бюджетной обеспеченности</t>
  </si>
  <si>
    <t>в том числе:  краевая</t>
  </si>
  <si>
    <t xml:space="preserve">                       районная</t>
  </si>
  <si>
    <t>Субвенция бюджетам поселений на осуществление полномочий по первичному воинскому учету на территориях, где отсутствуют военные комиссариаты</t>
  </si>
  <si>
    <t>ВСЕГО ДОХОДОВ:</t>
  </si>
  <si>
    <t>18210102010010000110</t>
  </si>
  <si>
    <t>18210102020010000110</t>
  </si>
  <si>
    <t>18210102030010000110</t>
  </si>
  <si>
    <t>18210601030100000110</t>
  </si>
  <si>
    <t>18210503000010000110</t>
  </si>
  <si>
    <t>18210904053101000110</t>
  </si>
  <si>
    <t>01410804020010000110</t>
  </si>
  <si>
    <t>11511105013100000120</t>
  </si>
  <si>
    <t>Доходы местного бюджета Бархатовского сельсовета</t>
  </si>
  <si>
    <t>Резервный фонд</t>
  </si>
  <si>
    <t>Обеспечение пожарной безопасности</t>
  </si>
  <si>
    <t>Коммунальное хозяйство</t>
  </si>
  <si>
    <t>Благоустройство</t>
  </si>
  <si>
    <t>0100</t>
  </si>
  <si>
    <t>0102</t>
  </si>
  <si>
    <t>0103</t>
  </si>
  <si>
    <t>0104</t>
  </si>
  <si>
    <t>0111</t>
  </si>
  <si>
    <t>0113</t>
  </si>
  <si>
    <t>0200</t>
  </si>
  <si>
    <t>0203</t>
  </si>
  <si>
    <t>0300</t>
  </si>
  <si>
    <t>0309</t>
  </si>
  <si>
    <t>0310</t>
  </si>
  <si>
    <t>0500</t>
  </si>
  <si>
    <t>0502</t>
  </si>
  <si>
    <t>0503</t>
  </si>
  <si>
    <t>0801</t>
  </si>
  <si>
    <t>Наименование главных распорядителей и наименование показателей бюджетной классификации</t>
  </si>
  <si>
    <t>Раздел подраздел</t>
  </si>
  <si>
    <t>Целевая статья</t>
  </si>
  <si>
    <t>Вид расходов</t>
  </si>
  <si>
    <t>Организация и осуществление мероприятий по гражданской обороне, защите населения и территории сельсовета от чрезвычайных ситуаций техногенного и природного характера</t>
  </si>
  <si>
    <t>Содержание мест захоронения</t>
  </si>
  <si>
    <t>ВСЕГО РАСХОДОВ</t>
  </si>
  <si>
    <t>(рублей)</t>
  </si>
  <si>
    <t>1102</t>
  </si>
  <si>
    <t xml:space="preserve">     014 01 05 02 01 10 0000 510</t>
  </si>
  <si>
    <t>014 01 03 01 00 10 0000 710</t>
  </si>
  <si>
    <t xml:space="preserve">Получение  кредитов   от   других   бюджетов  бюджетной   системы  
Российской   Федерации бюджетами  поселений  в  валюте  Российской Федерации
</t>
  </si>
  <si>
    <t>014 01 03 01 00 10 0000 810</t>
  </si>
  <si>
    <t xml:space="preserve">Погашение бюджетами  поселений  кредитов  от других бюджетов
бюджетной системы Российской Федерации в валюте Российской 
 Федерации
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</si>
  <si>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</si>
  <si>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</si>
  <si>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</si>
  <si>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</si>
  <si>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0409</t>
  </si>
  <si>
    <t>Массовый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</si>
  <si>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</si>
  <si>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Совета депутатов</t>
  </si>
  <si>
    <t>Функционирование Совета депутатов</t>
  </si>
  <si>
    <t>Расходы на выплаты персоналу государственных(муниципальных)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</si>
  <si>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</si>
  <si>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</si>
  <si>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</si>
  <si>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</si>
  <si>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</si>
  <si>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Главы сельсовета</t>
  </si>
  <si>
    <t xml:space="preserve">Функционирование высшего должностного лица </t>
  </si>
  <si>
    <t>Высшее должностное лицо Бархатовского сельсовета в рамках непрограммных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</si>
  <si>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</si>
  <si>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0700000</t>
  </si>
  <si>
    <t>Мероприятия по энергосбережению и энергоэффективности</t>
  </si>
  <si>
    <t>Непрограммные расходы Администрации Бархатовского сельсовета</t>
  </si>
  <si>
    <t>Функционирование администрации Бархатовского сельсовета</t>
  </si>
  <si>
    <t>Руководство и управление в сфере установленных функций органов государственной (муниципальной) власти в рамках непрограммных расходов администрации Бархатовского сельсовета</t>
  </si>
  <si>
    <t>Расходы на выплату персоналу государственных (муниципальных) органов</t>
  </si>
  <si>
    <t>Расходы на выплату персоналу казенных учреждений</t>
  </si>
  <si>
    <t>110</t>
  </si>
  <si>
    <t>Резервные фонды</t>
  </si>
  <si>
    <t>Непрограмные расходы отдельных органов исполнительной власти</t>
  </si>
  <si>
    <t>Другие общегосударственные расходы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</si>
  <si>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</si>
  <si>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Резервный фонд в рамках непрограммных расходов отдельных органов исполнительной власти</t>
  </si>
  <si>
    <t>870</t>
  </si>
  <si>
    <t>НАЦИОНАЛЬНАЯ ОБОРОНА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</si>
  <si>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</si>
  <si>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</si>
  <si>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НАЦИОНАЛЬНАЯ БЕЗОПАСНОСТЬ И ПРАВООХРАНИТЕЛЬНАЯ ДЕЯТЕЛЬНОСТЬ</t>
  </si>
  <si>
    <t>Защита населения и территории от последствий ЧС природного и техногенного характера</t>
  </si>
  <si>
    <t>Мероприятие по гражданской обороне и чрезвычайным ситуациям</t>
  </si>
  <si>
    <t>Противодействие экстремизму и профилактика терроризма на территории МО Бархатовский сельсовет</t>
  </si>
  <si>
    <t>Мероприятие по обеспечению пожарной безопасности</t>
  </si>
  <si>
    <t>ДОРОЖНОЕ ХОЗЯЙСТВО(ДОРОЖНЫЙ ФОНД)</t>
  </si>
  <si>
    <t>Мероприятия по ремонту и содержанию дорог поселения</t>
  </si>
  <si>
    <t>Дорожный фонд</t>
  </si>
  <si>
    <t>ЖИЛИЩНО-КОММУНАЛЬНОЕ ХОЗЯЙСТВО</t>
  </si>
  <si>
    <t>Мероприятия по жилищно-коммунальному хозяйству</t>
  </si>
  <si>
    <t>Содержание и ремонт инженерных сетей</t>
  </si>
  <si>
    <t>Содержание муниципального имущества</t>
  </si>
  <si>
    <t>Мероприятия по благоустройству территории</t>
  </si>
  <si>
    <t>Обслуживание и содержание уличного освещения</t>
  </si>
  <si>
    <t>Озеленение и благоустройство</t>
  </si>
  <si>
    <t>Уборка территории (ТБО, ликвидация свалки)</t>
  </si>
  <si>
    <t>КУЛЬТУРА, КИНЕМАТОГРАФИЯ</t>
  </si>
  <si>
    <t>Субсидии бюджетным учреждениям</t>
  </si>
  <si>
    <t>610</t>
  </si>
  <si>
    <t>Подпрограмма  "Исскуство и народное творчество"</t>
  </si>
  <si>
    <t>Обеспечение деятельности (оказание услуг) подведомственных учреждений в рамках подпрограммы "Исскуство и народное творчество"</t>
  </si>
  <si>
    <t>ФИЗИЧЕСКАЯ КУЛЬТУРА И СПОРТ</t>
  </si>
  <si>
    <t>1100</t>
  </si>
  <si>
    <t>Мероприятие поддержка физкультурно- массового и спортивного движения</t>
  </si>
  <si>
    <t>Непрограммные расходы подведомственных учреждений органов исполнительной власти</t>
  </si>
  <si>
    <t>Функционирование МКУ "Централизованная бухгалтерия Бархатовского сельсовета"</t>
  </si>
  <si>
    <t>Обеспечение подведомственных учреждений в рамках непрограммных расходов подведомственных учреждений органов исполнительной власти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</si>
  <si>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</si>
  <si>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</si>
  <si>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</si>
  <si>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</si>
  <si>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Бюджетные кредиты от других бюджетов бюджетной системы Российской Федерации в валюте Российской Федерации</t>
  </si>
  <si>
    <t>540</t>
  </si>
  <si>
    <t>Субвенции (передача полномочий по земельному контролю)</t>
  </si>
  <si>
    <t>852</t>
  </si>
  <si>
    <t>Передача полномочий по поддержке спортклуба</t>
  </si>
  <si>
    <t>Жилищное хозяйство</t>
  </si>
  <si>
    <t>0501</t>
  </si>
  <si>
    <t xml:space="preserve">Муниципальная программа "Повышение качества жизни и прочие мероприятия на территории Бархатовского сельсовета" </t>
  </si>
  <si>
    <t xml:space="preserve">Муниципальная программа "Создание условий для развития культуры и спорта" </t>
  </si>
  <si>
    <t>Муниципальная программа "Создание условий для развития культуры и спорта"</t>
  </si>
  <si>
    <t xml:space="preserve">Руководство и управление в сфере установленных функций органов государственной (муниципальной) власти в рамках мероприятия МП "Повышение качества жизни и прочие мероприятия на территории Бархатовского сельсовета" </t>
  </si>
  <si>
    <t>Бархатовского сельсовета</t>
  </si>
  <si>
    <t xml:space="preserve">к постановлению администрации </t>
  </si>
  <si>
    <t>Приложение № 2</t>
  </si>
  <si>
    <t>Приложение № 3</t>
  </si>
  <si>
    <t>% исполнения</t>
  </si>
  <si>
    <t>18210606043100000110</t>
  </si>
  <si>
    <t>18210606033100000110</t>
  </si>
  <si>
    <t>01420204999100000151</t>
  </si>
  <si>
    <t>Субсидии на содержание дорог</t>
  </si>
  <si>
    <t>01421805010100000151</t>
  </si>
  <si>
    <t>Доходы поселения от возврата остатков субсидий, субвенций и иных МБТ</t>
  </si>
  <si>
    <t>Содержание дорог по УДС</t>
  </si>
  <si>
    <t>Софинансирование краевых программ</t>
  </si>
  <si>
    <t>Модернизация дорог</t>
  </si>
  <si>
    <t>Субсидии молодым специалистам культуры</t>
  </si>
  <si>
    <t>Субвенции бюджетам поселений на выполнение передаваемых полномочий субъектов Российской федерации(адм. Комиссии)</t>
  </si>
  <si>
    <t>Субсидии на региональные выплаты</t>
  </si>
  <si>
    <t>в 2016 году и плановом периоде 2017 - 2018 годов</t>
  </si>
  <si>
    <t>уточненный план на 2016 год</t>
  </si>
  <si>
    <t>исполнение на 01.04.2016г.</t>
  </si>
  <si>
    <t>Уточненный план на 2016 год</t>
  </si>
  <si>
    <t>НАЛОГОВЫЕ И НЕНАЛОГОВЫЕ ДОХОДЫ</t>
  </si>
  <si>
    <t>10010302230010000110</t>
  </si>
  <si>
    <t>10010302240010000110</t>
  </si>
  <si>
    <t>10010302250010000110</t>
  </si>
  <si>
    <t>10010302260010000110</t>
  </si>
  <si>
    <t>01411105025100000120</t>
  </si>
  <si>
    <t>Доходы полученные в виде арендной платы, а также средства от продажи права на заключения договоров аренды за земли, находящиеся в собственности сельских поселений (за исключением  земельных участков муниципальных бюджетных и автономных учреждений)</t>
  </si>
  <si>
    <t>01421905010100000151</t>
  </si>
  <si>
    <t>Возврат остатков субсидий субвенций и иных межбюджетных трансфертов, имеющих целевое назначение , прошлых лет</t>
  </si>
  <si>
    <t>Субсидии за счет средств резервного фонда края</t>
  </si>
  <si>
    <t>8110080210</t>
  </si>
  <si>
    <t>8110020210</t>
  </si>
  <si>
    <t>8110000000</t>
  </si>
  <si>
    <t>8100000000</t>
  </si>
  <si>
    <t>853</t>
  </si>
  <si>
    <t>8110080240</t>
  </si>
  <si>
    <t>8110080250</t>
  </si>
  <si>
    <t>0700000000</t>
  </si>
  <si>
    <t>0790000000</t>
  </si>
  <si>
    <t>0790080140</t>
  </si>
  <si>
    <t>8500000000</t>
  </si>
  <si>
    <t>8510000000</t>
  </si>
  <si>
    <t>8510080230</t>
  </si>
  <si>
    <t>8510080280</t>
  </si>
  <si>
    <t>9100000000</t>
  </si>
  <si>
    <t>9110080110</t>
  </si>
  <si>
    <t>8600000000</t>
  </si>
  <si>
    <t>8610000620</t>
  </si>
  <si>
    <t>8610080000</t>
  </si>
  <si>
    <t>8610080620</t>
  </si>
  <si>
    <t>8510085140</t>
  </si>
  <si>
    <t>9110081180</t>
  </si>
  <si>
    <t>0790080000</t>
  </si>
  <si>
    <t>0790080020</t>
  </si>
  <si>
    <t>0790080070</t>
  </si>
  <si>
    <t>0790080010</t>
  </si>
  <si>
    <t>0790080100</t>
  </si>
  <si>
    <t>0790079390</t>
  </si>
  <si>
    <t>07900S9390</t>
  </si>
  <si>
    <t>0790073930</t>
  </si>
  <si>
    <t>0790080270</t>
  </si>
  <si>
    <t>0790080040</t>
  </si>
  <si>
    <t>0790080050</t>
  </si>
  <si>
    <t>Непрограммные расходы</t>
  </si>
  <si>
    <t>Провед. Неотл. Ремон-восст. Работ (резервный фонд края)</t>
  </si>
  <si>
    <t>Провед. Неотл. Ремон-восст. Работ (местный бюджет)</t>
  </si>
  <si>
    <t>8510010110</t>
  </si>
  <si>
    <t>8510080570</t>
  </si>
  <si>
    <t>0790081010</t>
  </si>
  <si>
    <t>0790081040</t>
  </si>
  <si>
    <t>07900081020</t>
  </si>
  <si>
    <t>0790081020</t>
  </si>
  <si>
    <t>0790081030</t>
  </si>
  <si>
    <t>0800000000</t>
  </si>
  <si>
    <t>0830000000</t>
  </si>
  <si>
    <t>0830080640</t>
  </si>
  <si>
    <t>0830010310</t>
  </si>
  <si>
    <t>0830010210</t>
  </si>
  <si>
    <t>8510080580</t>
  </si>
  <si>
    <t>0890000000</t>
  </si>
  <si>
    <t>0890080020</t>
  </si>
  <si>
    <t>к постановлению администрации Бархатовского сельского от 27.04.2016г. № 31</t>
  </si>
  <si>
    <t>от 27.04.2016г.№ 31</t>
  </si>
  <si>
    <t xml:space="preserve">от 27.04.2016 г . № 31 </t>
  </si>
  <si>
    <t>Распределение бюджетных ассигнований по разделам, подразделам, целевым статьям(муниципальным программам Бархатовского сельсовета и непрограммным направлениям деятельности), группам и подгруппам видов расходов  местного бюджета на 2016 год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</si>
</sst>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top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/>
    <xf numFmtId="49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0" fontId="5" fillId="2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/>
    <xf numFmtId="49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2" borderId="1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/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49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4" fontId="12" fillId="0" borderId="1" xfId="0" applyNumberFormat="1" applyFont="1" applyBorder="1" applyAlignment="1">
      <alignment vertical="top" wrapText="1"/>
    </xf>
    <xf numFmtId="164" fontId="13" fillId="0" borderId="1" xfId="0" applyNumberFormat="1" applyFont="1" applyBorder="1"/>
    <xf numFmtId="0" fontId="0" fillId="0" borderId="0" xfId="0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topLeftCell="B1" workbookViewId="0">
      <selection activeCell="E3" sqref="E3:F3"/>
    </sheetView>
  </sheetViews>
  <sheetFormatPr defaultRowHeight="15"/>
  <cols>
    <col min="2" max="2" width="27.42578125" customWidth="1"/>
    <col min="3" max="3" width="48.5703125" customWidth="1"/>
    <col min="4" max="4" width="13.85546875" customWidth="1"/>
    <col min="5" max="5" width="14.5703125" customWidth="1"/>
    <col min="6" max="6" width="16" customWidth="1"/>
  </cols>
  <sheetData>
    <row r="1" spans="2:6">
      <c r="E1" s="59" t="s">
        <v>9</v>
      </c>
      <c r="F1" s="59"/>
    </row>
    <row r="2" spans="2:6" ht="46.5" customHeight="1">
      <c r="E2" s="59" t="s">
        <v>238</v>
      </c>
      <c r="F2" s="59"/>
    </row>
    <row r="3" spans="2:6" ht="8.25" customHeight="1">
      <c r="E3" s="59"/>
      <c r="F3" s="59"/>
    </row>
    <row r="4" spans="2:6" hidden="1">
      <c r="E4" s="1"/>
      <c r="F4" s="1"/>
    </row>
    <row r="5" spans="2:6" ht="12.75" customHeight="1">
      <c r="B5" s="60" t="s">
        <v>10</v>
      </c>
      <c r="C5" s="60"/>
      <c r="D5" s="60"/>
      <c r="E5" s="60"/>
      <c r="F5" s="60"/>
    </row>
    <row r="6" spans="2:6" ht="3" hidden="1" customHeight="1">
      <c r="B6" s="60"/>
      <c r="C6" s="60"/>
      <c r="D6" s="60"/>
      <c r="E6" s="60"/>
      <c r="F6" s="60"/>
    </row>
    <row r="7" spans="2:6" ht="24" customHeight="1">
      <c r="B7" s="56" t="s">
        <v>173</v>
      </c>
      <c r="C7" s="56"/>
      <c r="D7" s="56"/>
      <c r="E7" s="56"/>
      <c r="F7" s="56"/>
    </row>
    <row r="8" spans="2:6" ht="18" customHeight="1">
      <c r="B8" s="17"/>
      <c r="C8" s="17"/>
      <c r="D8" s="57" t="s">
        <v>71</v>
      </c>
      <c r="E8" s="58"/>
      <c r="F8" s="17"/>
    </row>
    <row r="9" spans="2:6" ht="45">
      <c r="B9" s="2" t="s">
        <v>0</v>
      </c>
      <c r="C9" s="2" t="s">
        <v>1</v>
      </c>
      <c r="D9" s="2" t="s">
        <v>174</v>
      </c>
      <c r="E9" s="2" t="s">
        <v>175</v>
      </c>
      <c r="F9" s="2" t="s">
        <v>160</v>
      </c>
    </row>
    <row r="10" spans="2:6" ht="33" customHeight="1">
      <c r="B10" s="2" t="s">
        <v>2</v>
      </c>
      <c r="C10" s="3" t="s">
        <v>3</v>
      </c>
      <c r="D10" s="45">
        <f>D12+D11</f>
        <v>1992871.8499999996</v>
      </c>
      <c r="E10" s="45">
        <f t="shared" ref="E10:F10" si="0">E12+E11</f>
        <v>-50431.290000000037</v>
      </c>
      <c r="F10" s="45">
        <f t="shared" si="0"/>
        <v>-2.5305836900651713</v>
      </c>
    </row>
    <row r="11" spans="2:6" ht="30">
      <c r="B11" s="2" t="s">
        <v>4</v>
      </c>
      <c r="C11" s="3" t="s">
        <v>5</v>
      </c>
      <c r="D11" s="45">
        <f>D16+D15</f>
        <v>1992871.8499999996</v>
      </c>
      <c r="E11" s="45">
        <f>E15+E16</f>
        <v>-50431.290000000037</v>
      </c>
      <c r="F11" s="45">
        <f>E11/D11*100</f>
        <v>-2.5305836900651713</v>
      </c>
    </row>
    <row r="12" spans="2:6" ht="50.25" customHeight="1">
      <c r="B12" s="2"/>
      <c r="C12" s="3" t="s">
        <v>145</v>
      </c>
      <c r="D12" s="45"/>
      <c r="E12" s="49"/>
      <c r="F12" s="45"/>
    </row>
    <row r="13" spans="2:6" ht="64.5" customHeight="1">
      <c r="B13" s="2" t="s">
        <v>74</v>
      </c>
      <c r="C13" s="3" t="s">
        <v>75</v>
      </c>
      <c r="D13" s="45">
        <v>0</v>
      </c>
      <c r="E13" s="45">
        <v>0</v>
      </c>
      <c r="F13" s="45">
        <v>0</v>
      </c>
    </row>
    <row r="14" spans="2:6" ht="74.25" customHeight="1">
      <c r="B14" s="2" t="s">
        <v>76</v>
      </c>
      <c r="C14" s="3" t="s">
        <v>77</v>
      </c>
      <c r="D14" s="45"/>
      <c r="E14" s="45">
        <v>0</v>
      </c>
      <c r="F14" s="45">
        <v>0</v>
      </c>
    </row>
    <row r="15" spans="2:6" s="4" customFormat="1" ht="30">
      <c r="B15" s="3" t="s">
        <v>73</v>
      </c>
      <c r="C15" s="3" t="s">
        <v>6</v>
      </c>
      <c r="D15" s="45">
        <v>-15144699.119999999</v>
      </c>
      <c r="E15" s="45">
        <v>-7793689.3499999996</v>
      </c>
      <c r="F15" s="45">
        <f>E15/D15*100</f>
        <v>51.461500081620635</v>
      </c>
    </row>
    <row r="16" spans="2:6" ht="34.5" customHeight="1">
      <c r="B16" s="2" t="s">
        <v>7</v>
      </c>
      <c r="C16" s="3" t="s">
        <v>8</v>
      </c>
      <c r="D16" s="45">
        <v>17137570.969999999</v>
      </c>
      <c r="E16" s="45">
        <v>7743258.0599999996</v>
      </c>
      <c r="F16" s="45">
        <f>E16/D16*100</f>
        <v>45.182937964515986</v>
      </c>
    </row>
  </sheetData>
  <mergeCells count="6">
    <mergeCell ref="B7:F7"/>
    <mergeCell ref="D8:E8"/>
    <mergeCell ref="E1:F1"/>
    <mergeCell ref="E2:F2"/>
    <mergeCell ref="E3:F3"/>
    <mergeCell ref="B5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8"/>
  <sheetViews>
    <sheetView workbookViewId="0">
      <selection activeCell="E5" sqref="E5"/>
    </sheetView>
  </sheetViews>
  <sheetFormatPr defaultRowHeight="15"/>
  <cols>
    <col min="1" max="1" width="2.28515625" customWidth="1"/>
    <col min="3" max="3" width="22.7109375" customWidth="1"/>
    <col min="4" max="4" width="56.5703125" customWidth="1"/>
    <col min="5" max="6" width="15.85546875" customWidth="1"/>
    <col min="7" max="7" width="16.85546875" customWidth="1"/>
  </cols>
  <sheetData>
    <row r="1" spans="2:7">
      <c r="B1" s="5"/>
      <c r="C1" s="5"/>
      <c r="D1" s="5"/>
      <c r="E1" s="61" t="s">
        <v>158</v>
      </c>
      <c r="F1" s="61"/>
      <c r="G1" s="61"/>
    </row>
    <row r="2" spans="2:7">
      <c r="B2" s="5"/>
      <c r="C2" s="5"/>
      <c r="D2" s="5"/>
      <c r="E2" s="61" t="s">
        <v>157</v>
      </c>
      <c r="F2" s="61"/>
      <c r="G2" s="61"/>
    </row>
    <row r="3" spans="2:7">
      <c r="B3" s="5"/>
      <c r="C3" s="5"/>
      <c r="D3" s="5"/>
      <c r="E3" s="61" t="s">
        <v>156</v>
      </c>
      <c r="F3" s="61"/>
      <c r="G3" s="61"/>
    </row>
    <row r="4" spans="2:7">
      <c r="B4" s="5"/>
      <c r="C4" s="5"/>
      <c r="D4" s="5"/>
      <c r="E4" s="62" t="s">
        <v>239</v>
      </c>
      <c r="F4" s="62"/>
      <c r="G4" s="62"/>
    </row>
    <row r="5" spans="2:7">
      <c r="B5" s="5"/>
      <c r="C5" s="5"/>
      <c r="D5" s="5"/>
      <c r="E5" s="5"/>
      <c r="F5" s="5"/>
      <c r="G5" s="5"/>
    </row>
    <row r="6" spans="2:7">
      <c r="B6" s="63" t="s">
        <v>44</v>
      </c>
      <c r="C6" s="64"/>
      <c r="D6" s="64"/>
      <c r="E6" s="64"/>
      <c r="F6" s="64"/>
      <c r="G6" s="64"/>
    </row>
    <row r="7" spans="2:7">
      <c r="B7" s="5"/>
      <c r="C7" s="5"/>
      <c r="D7" s="5"/>
      <c r="E7" s="57" t="s">
        <v>71</v>
      </c>
      <c r="F7" s="58"/>
      <c r="G7" s="5"/>
    </row>
    <row r="8" spans="2:7" ht="43.5">
      <c r="B8" s="10" t="s">
        <v>11</v>
      </c>
      <c r="C8" s="10" t="s">
        <v>0</v>
      </c>
      <c r="D8" s="10" t="s">
        <v>18</v>
      </c>
      <c r="E8" s="10" t="s">
        <v>174</v>
      </c>
      <c r="F8" s="52" t="s">
        <v>175</v>
      </c>
      <c r="G8" s="52" t="s">
        <v>160</v>
      </c>
    </row>
    <row r="9" spans="2:7">
      <c r="B9" s="10"/>
      <c r="C9" s="10"/>
      <c r="D9" s="10" t="s">
        <v>177</v>
      </c>
      <c r="E9" s="18">
        <f>E10+E24</f>
        <v>7171158</v>
      </c>
      <c r="F9" s="18">
        <f>F10+F24</f>
        <v>1004901.3600000001</v>
      </c>
      <c r="G9" s="18">
        <f>F9/E9*100</f>
        <v>14.013097466266956</v>
      </c>
    </row>
    <row r="10" spans="2:7">
      <c r="B10" s="8"/>
      <c r="C10" s="8"/>
      <c r="D10" s="10" t="s">
        <v>19</v>
      </c>
      <c r="E10" s="18">
        <f>E11+E12+E13+E14+E15+E16+E17+E18+E19+E20+E21+E22+E23</f>
        <v>6171158</v>
      </c>
      <c r="F10" s="18">
        <f>F11+F12+F13+F14+F15+F16+F17+F18+F19+F20+F21+F22+F23</f>
        <v>662395.89</v>
      </c>
      <c r="G10" s="18">
        <f>F10/E10*100</f>
        <v>10.73373733098391</v>
      </c>
    </row>
    <row r="11" spans="2:7" ht="75">
      <c r="B11" s="8">
        <v>1</v>
      </c>
      <c r="C11" s="9" t="s">
        <v>36</v>
      </c>
      <c r="D11" s="8" t="s">
        <v>20</v>
      </c>
      <c r="E11" s="46">
        <v>3370347</v>
      </c>
      <c r="F11" s="46">
        <v>333718.49</v>
      </c>
      <c r="G11" s="46">
        <f>F11/E11*100</f>
        <v>9.9016062737753714</v>
      </c>
    </row>
    <row r="12" spans="2:7" ht="105">
      <c r="B12" s="8">
        <v>2</v>
      </c>
      <c r="C12" s="9" t="s">
        <v>37</v>
      </c>
      <c r="D12" s="8" t="s">
        <v>21</v>
      </c>
      <c r="E12" s="46">
        <v>1000</v>
      </c>
      <c r="F12" s="46">
        <v>100</v>
      </c>
      <c r="G12" s="46">
        <f t="shared" ref="G12:G38" si="0">F12/E12*100</f>
        <v>10</v>
      </c>
    </row>
    <row r="13" spans="2:7" ht="45">
      <c r="B13" s="8">
        <v>3</v>
      </c>
      <c r="C13" s="9" t="s">
        <v>38</v>
      </c>
      <c r="D13" s="8" t="s">
        <v>22</v>
      </c>
      <c r="E13" s="46">
        <v>12100</v>
      </c>
      <c r="F13" s="46">
        <v>1679.37</v>
      </c>
      <c r="G13" s="46">
        <f t="shared" si="0"/>
        <v>13.879090909090907</v>
      </c>
    </row>
    <row r="14" spans="2:7" ht="55.5" customHeight="1">
      <c r="B14" s="8">
        <v>4</v>
      </c>
      <c r="C14" s="9" t="s">
        <v>178</v>
      </c>
      <c r="D14" s="11" t="s">
        <v>78</v>
      </c>
      <c r="E14" s="19">
        <v>92600</v>
      </c>
      <c r="F14" s="19">
        <v>20582.240000000002</v>
      </c>
      <c r="G14" s="46">
        <f t="shared" si="0"/>
        <v>22.227041036717065</v>
      </c>
    </row>
    <row r="15" spans="2:7" ht="75">
      <c r="B15" s="8">
        <v>5</v>
      </c>
      <c r="C15" s="9" t="s">
        <v>179</v>
      </c>
      <c r="D15" s="8" t="s">
        <v>79</v>
      </c>
      <c r="E15" s="19">
        <v>1900</v>
      </c>
      <c r="F15" s="19">
        <v>359.51</v>
      </c>
      <c r="G15" s="46">
        <f t="shared" si="0"/>
        <v>18.92157894736842</v>
      </c>
    </row>
    <row r="16" spans="2:7" ht="75">
      <c r="B16" s="8">
        <v>6</v>
      </c>
      <c r="C16" s="9" t="s">
        <v>180</v>
      </c>
      <c r="D16" s="8" t="s">
        <v>80</v>
      </c>
      <c r="E16" s="19">
        <v>214300</v>
      </c>
      <c r="F16" s="19">
        <v>41930.26</v>
      </c>
      <c r="G16" s="46">
        <f t="shared" si="0"/>
        <v>19.566150256649557</v>
      </c>
    </row>
    <row r="17" spans="2:7" ht="75">
      <c r="B17" s="8">
        <v>7</v>
      </c>
      <c r="C17" s="9" t="s">
        <v>181</v>
      </c>
      <c r="D17" s="8" t="s">
        <v>81</v>
      </c>
      <c r="E17" s="19">
        <v>-18800</v>
      </c>
      <c r="F17" s="19">
        <v>-3700.7</v>
      </c>
      <c r="G17" s="46">
        <f t="shared" si="0"/>
        <v>19.684574468085106</v>
      </c>
    </row>
    <row r="18" spans="2:7" ht="45">
      <c r="B18" s="8">
        <v>8</v>
      </c>
      <c r="C18" s="9" t="s">
        <v>39</v>
      </c>
      <c r="D18" s="8" t="s">
        <v>23</v>
      </c>
      <c r="E18" s="46">
        <v>346061</v>
      </c>
      <c r="F18" s="46">
        <v>10184.049999999999</v>
      </c>
      <c r="G18" s="46">
        <f t="shared" si="0"/>
        <v>2.9428482261797773</v>
      </c>
    </row>
    <row r="19" spans="2:7" ht="60">
      <c r="B19" s="8">
        <v>9</v>
      </c>
      <c r="C19" s="9" t="s">
        <v>161</v>
      </c>
      <c r="D19" s="8" t="s">
        <v>24</v>
      </c>
      <c r="E19" s="46">
        <v>1710800</v>
      </c>
      <c r="F19" s="46">
        <v>200961.37</v>
      </c>
      <c r="G19" s="46">
        <f t="shared" si="0"/>
        <v>11.74663140051438</v>
      </c>
    </row>
    <row r="20" spans="2:7" ht="60">
      <c r="B20" s="8">
        <v>10</v>
      </c>
      <c r="C20" s="9" t="s">
        <v>162</v>
      </c>
      <c r="D20" s="8" t="s">
        <v>25</v>
      </c>
      <c r="E20" s="46">
        <v>395850</v>
      </c>
      <c r="F20" s="46">
        <v>59750.3</v>
      </c>
      <c r="G20" s="46">
        <f>F20/E20*100</f>
        <v>15.094177087280535</v>
      </c>
    </row>
    <row r="21" spans="2:7">
      <c r="B21" s="8">
        <v>11</v>
      </c>
      <c r="C21" s="9" t="s">
        <v>40</v>
      </c>
      <c r="D21" s="8" t="s">
        <v>26</v>
      </c>
      <c r="E21" s="46">
        <v>37000</v>
      </c>
      <c r="F21" s="46">
        <v>0</v>
      </c>
      <c r="G21" s="46">
        <f t="shared" si="0"/>
        <v>0</v>
      </c>
    </row>
    <row r="22" spans="2:7" ht="30">
      <c r="B22" s="8">
        <v>12</v>
      </c>
      <c r="C22" s="9" t="s">
        <v>41</v>
      </c>
      <c r="D22" s="8" t="s">
        <v>27</v>
      </c>
      <c r="E22" s="46">
        <v>0</v>
      </c>
      <c r="F22" s="46">
        <v>0</v>
      </c>
      <c r="G22" s="46" t="e">
        <f t="shared" si="0"/>
        <v>#DIV/0!</v>
      </c>
    </row>
    <row r="23" spans="2:7" ht="75">
      <c r="B23" s="8">
        <v>13</v>
      </c>
      <c r="C23" s="9" t="s">
        <v>42</v>
      </c>
      <c r="D23" s="8" t="s">
        <v>12</v>
      </c>
      <c r="E23" s="46">
        <v>8000</v>
      </c>
      <c r="F23" s="46">
        <v>-3169</v>
      </c>
      <c r="G23" s="46">
        <f t="shared" si="0"/>
        <v>-39.612499999999997</v>
      </c>
    </row>
    <row r="24" spans="2:7">
      <c r="B24" s="8">
        <v>14</v>
      </c>
      <c r="C24" s="9"/>
      <c r="D24" s="10" t="s">
        <v>28</v>
      </c>
      <c r="E24" s="18">
        <f>E25+E26</f>
        <v>1000000</v>
      </c>
      <c r="F24" s="18">
        <f>F25+F26</f>
        <v>342505.47000000003</v>
      </c>
      <c r="G24" s="46">
        <f t="shared" si="0"/>
        <v>34.250547000000005</v>
      </c>
    </row>
    <row r="25" spans="2:7" ht="75">
      <c r="B25" s="8">
        <v>15</v>
      </c>
      <c r="C25" s="9" t="s">
        <v>43</v>
      </c>
      <c r="D25" s="8" t="s">
        <v>29</v>
      </c>
      <c r="E25" s="46">
        <v>1000000</v>
      </c>
      <c r="F25" s="46">
        <v>342499.33</v>
      </c>
      <c r="G25" s="46">
        <f t="shared" si="0"/>
        <v>34.249932999999999</v>
      </c>
    </row>
    <row r="26" spans="2:7" ht="75">
      <c r="B26" s="8">
        <v>16</v>
      </c>
      <c r="C26" s="9" t="s">
        <v>182</v>
      </c>
      <c r="D26" s="8" t="s">
        <v>183</v>
      </c>
      <c r="E26" s="46">
        <v>0</v>
      </c>
      <c r="F26" s="46">
        <v>6.14</v>
      </c>
      <c r="G26" s="46" t="e">
        <f t="shared" si="0"/>
        <v>#DIV/0!</v>
      </c>
    </row>
    <row r="27" spans="2:7">
      <c r="B27" s="8">
        <v>17</v>
      </c>
      <c r="C27" s="9"/>
      <c r="D27" s="10" t="s">
        <v>30</v>
      </c>
      <c r="E27" s="18">
        <f>E28+E31+E32+E33+E34+E37+E36+E35</f>
        <v>7973541.1200000001</v>
      </c>
      <c r="F27" s="18">
        <f>F28+F31+F32+F33+F34+F37+F36+F35</f>
        <v>3116741.69</v>
      </c>
      <c r="G27" s="46">
        <f t="shared" si="0"/>
        <v>39.088551035151617</v>
      </c>
    </row>
    <row r="28" spans="2:7" ht="30">
      <c r="B28" s="8">
        <v>18</v>
      </c>
      <c r="C28" s="9" t="s">
        <v>14</v>
      </c>
      <c r="D28" s="8" t="s">
        <v>31</v>
      </c>
      <c r="E28" s="46">
        <f>E29+E30</f>
        <v>404465</v>
      </c>
      <c r="F28" s="46">
        <f>F29+F30</f>
        <v>101114</v>
      </c>
      <c r="G28" s="46">
        <f t="shared" si="0"/>
        <v>24.999443709591681</v>
      </c>
    </row>
    <row r="29" spans="2:7">
      <c r="B29" s="8">
        <v>19</v>
      </c>
      <c r="C29" s="9"/>
      <c r="D29" s="8" t="s">
        <v>32</v>
      </c>
      <c r="E29" s="46">
        <v>404465</v>
      </c>
      <c r="F29" s="46">
        <v>101114</v>
      </c>
      <c r="G29" s="46">
        <f t="shared" si="0"/>
        <v>24.999443709591681</v>
      </c>
    </row>
    <row r="30" spans="2:7">
      <c r="B30" s="8">
        <v>20</v>
      </c>
      <c r="C30" s="9"/>
      <c r="D30" s="8" t="s">
        <v>33</v>
      </c>
      <c r="E30" s="46"/>
      <c r="F30" s="46"/>
      <c r="G30" s="46"/>
    </row>
    <row r="31" spans="2:7" ht="45">
      <c r="B31" s="8">
        <v>21</v>
      </c>
      <c r="C31" s="9" t="s">
        <v>16</v>
      </c>
      <c r="D31" s="8" t="s">
        <v>34</v>
      </c>
      <c r="E31" s="19">
        <v>236185.53</v>
      </c>
      <c r="F31" s="19">
        <v>59013</v>
      </c>
      <c r="G31" s="46">
        <f t="shared" si="0"/>
        <v>24.985865984253987</v>
      </c>
    </row>
    <row r="32" spans="2:7" ht="45">
      <c r="B32" s="8">
        <v>22</v>
      </c>
      <c r="C32" s="9" t="s">
        <v>17</v>
      </c>
      <c r="D32" s="8" t="s">
        <v>171</v>
      </c>
      <c r="E32" s="19">
        <v>9045.9</v>
      </c>
      <c r="F32" s="19">
        <v>2277</v>
      </c>
      <c r="G32" s="46">
        <f t="shared" si="0"/>
        <v>25.171624713958813</v>
      </c>
    </row>
    <row r="33" spans="2:7" ht="30">
      <c r="B33" s="8">
        <v>23</v>
      </c>
      <c r="C33" s="51" t="s">
        <v>15</v>
      </c>
      <c r="D33" s="48" t="s">
        <v>13</v>
      </c>
      <c r="E33" s="19">
        <v>4125750</v>
      </c>
      <c r="F33" s="19">
        <v>1064443</v>
      </c>
      <c r="G33" s="46">
        <f t="shared" si="0"/>
        <v>25.799987880991338</v>
      </c>
    </row>
    <row r="34" spans="2:7">
      <c r="B34" s="8">
        <v>24</v>
      </c>
      <c r="C34" s="51" t="s">
        <v>163</v>
      </c>
      <c r="D34" s="48" t="s">
        <v>164</v>
      </c>
      <c r="E34" s="19">
        <v>1308200</v>
      </c>
      <c r="F34" s="19">
        <v>0</v>
      </c>
      <c r="G34" s="46">
        <f t="shared" si="0"/>
        <v>0</v>
      </c>
    </row>
    <row r="35" spans="2:7">
      <c r="B35" s="8">
        <v>25</v>
      </c>
      <c r="C35" s="51" t="s">
        <v>163</v>
      </c>
      <c r="D35" s="48" t="s">
        <v>186</v>
      </c>
      <c r="E35" s="19">
        <v>1895000</v>
      </c>
      <c r="F35" s="19">
        <v>1895000</v>
      </c>
      <c r="G35" s="46">
        <f t="shared" si="0"/>
        <v>100</v>
      </c>
    </row>
    <row r="36" spans="2:7" ht="45">
      <c r="B36" s="8">
        <v>26</v>
      </c>
      <c r="C36" s="51" t="s">
        <v>184</v>
      </c>
      <c r="D36" s="48" t="s">
        <v>185</v>
      </c>
      <c r="E36" s="19">
        <v>-6105.31</v>
      </c>
      <c r="F36" s="19">
        <v>-6105.31</v>
      </c>
      <c r="G36" s="46">
        <f t="shared" ref="G36" si="1">F36/E36*100</f>
        <v>100</v>
      </c>
    </row>
    <row r="37" spans="2:7" ht="30">
      <c r="B37" s="8">
        <v>27</v>
      </c>
      <c r="C37" s="51" t="s">
        <v>165</v>
      </c>
      <c r="D37" s="48" t="s">
        <v>166</v>
      </c>
      <c r="E37" s="19">
        <v>1000</v>
      </c>
      <c r="F37" s="19">
        <v>1000</v>
      </c>
      <c r="G37" s="46">
        <f t="shared" si="0"/>
        <v>100</v>
      </c>
    </row>
    <row r="38" spans="2:7">
      <c r="B38" s="8"/>
      <c r="C38" s="8"/>
      <c r="D38" s="10" t="s">
        <v>35</v>
      </c>
      <c r="E38" s="18">
        <f>E27+E9</f>
        <v>15144699.120000001</v>
      </c>
      <c r="F38" s="18">
        <f>F27+F9</f>
        <v>4121643.05</v>
      </c>
      <c r="G38" s="46">
        <f t="shared" si="0"/>
        <v>27.215087056810404</v>
      </c>
    </row>
  </sheetData>
  <mergeCells count="6">
    <mergeCell ref="E7:F7"/>
    <mergeCell ref="E1:G1"/>
    <mergeCell ref="E2:G2"/>
    <mergeCell ref="E3:G3"/>
    <mergeCell ref="E4:G4"/>
    <mergeCell ref="B6:G6"/>
  </mergeCells>
  <pageMargins left="0.70866141732283472" right="0.70866141732283472" top="0.74803149606299213" bottom="0.74803149606299213" header="0.31496062992125984" footer="0.31496062992125984"/>
  <pageSetup paperSize="9" scale="94" fitToHeight="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5"/>
  <sheetViews>
    <sheetView tabSelected="1" workbookViewId="0">
      <selection activeCell="B7" sqref="B7"/>
    </sheetView>
  </sheetViews>
  <sheetFormatPr defaultRowHeight="15"/>
  <cols>
    <col min="2" max="2" width="6.42578125" style="5" customWidth="1"/>
    <col min="3" max="3" width="59" style="5" customWidth="1"/>
    <col min="4" max="4" width="5.42578125" style="5" customWidth="1"/>
    <col min="5" max="5" width="10.42578125" style="5" customWidth="1"/>
    <col min="6" max="6" width="4.7109375" style="5" customWidth="1"/>
    <col min="7" max="7" width="15.140625" style="5" customWidth="1"/>
    <col min="8" max="8" width="15.7109375" style="5" customWidth="1"/>
    <col min="9" max="9" width="9.85546875" style="5" customWidth="1"/>
  </cols>
  <sheetData>
    <row r="1" spans="2:9">
      <c r="E1" s="61" t="s">
        <v>159</v>
      </c>
      <c r="F1" s="61"/>
      <c r="G1" s="61"/>
      <c r="H1" s="61"/>
      <c r="I1" s="61"/>
    </row>
    <row r="2" spans="2:9">
      <c r="E2" s="61" t="s">
        <v>157</v>
      </c>
      <c r="F2" s="61"/>
      <c r="G2" s="61"/>
      <c r="H2" s="61"/>
      <c r="I2" s="61"/>
    </row>
    <row r="3" spans="2:9">
      <c r="E3" s="61" t="s">
        <v>156</v>
      </c>
      <c r="F3" s="61"/>
      <c r="G3" s="61"/>
      <c r="H3" s="61"/>
      <c r="I3" s="61"/>
    </row>
    <row r="4" spans="2:9">
      <c r="E4" s="62" t="s">
        <v>240</v>
      </c>
      <c r="F4" s="62"/>
      <c r="G4" s="62"/>
      <c r="H4" s="62"/>
      <c r="I4" s="62"/>
    </row>
    <row r="6" spans="2:9" ht="48.75" customHeight="1">
      <c r="B6" s="65" t="s">
        <v>241</v>
      </c>
      <c r="C6" s="65"/>
      <c r="D6" s="65"/>
      <c r="E6" s="65"/>
      <c r="F6" s="65"/>
      <c r="G6" s="65"/>
      <c r="H6" s="65"/>
      <c r="I6" s="65"/>
    </row>
    <row r="7" spans="2:9" ht="27.75" customHeight="1">
      <c r="E7" s="57" t="s">
        <v>71</v>
      </c>
      <c r="F7" s="58"/>
      <c r="G7" s="53"/>
      <c r="H7" s="53"/>
      <c r="I7" s="16"/>
    </row>
    <row r="8" spans="2:9" ht="75">
      <c r="B8" s="11" t="s">
        <v>11</v>
      </c>
      <c r="C8" s="11" t="s">
        <v>64</v>
      </c>
      <c r="D8" s="11" t="s">
        <v>65</v>
      </c>
      <c r="E8" s="11" t="s">
        <v>66</v>
      </c>
      <c r="F8" s="11" t="s">
        <v>67</v>
      </c>
      <c r="G8" s="11" t="s">
        <v>176</v>
      </c>
      <c r="H8" s="11" t="s">
        <v>175</v>
      </c>
      <c r="I8" s="11" t="s">
        <v>160</v>
      </c>
    </row>
    <row r="9" spans="2:9" ht="31.5">
      <c r="B9" s="11"/>
      <c r="C9" s="37" t="s">
        <v>91</v>
      </c>
      <c r="D9" s="36" t="s">
        <v>49</v>
      </c>
      <c r="E9" s="37"/>
      <c r="F9" s="37"/>
      <c r="G9" s="44">
        <f>G16+G22+G34+G38+G10</f>
        <v>6332857.0999999996</v>
      </c>
      <c r="H9" s="44">
        <f>H16+H22+H34+H38+H10</f>
        <v>1293366.8500000001</v>
      </c>
      <c r="I9" s="44">
        <f>H9/G9*100</f>
        <v>20.423117553055164</v>
      </c>
    </row>
    <row r="10" spans="2:9" ht="39.75" customHeight="1">
      <c r="B10" s="47">
        <v>1</v>
      </c>
      <c r="C10" s="26" t="s">
        <v>92</v>
      </c>
      <c r="D10" s="28" t="s">
        <v>50</v>
      </c>
      <c r="E10" s="29"/>
      <c r="F10" s="29"/>
      <c r="G10" s="30">
        <f t="shared" ref="G10:H12" si="0">G11</f>
        <v>584213</v>
      </c>
      <c r="H10" s="30">
        <f t="shared" si="0"/>
        <v>146053.14000000001</v>
      </c>
      <c r="I10" s="44">
        <f t="shared" ref="I10:I68" si="1">H10/G10*100</f>
        <v>24.999981171250898</v>
      </c>
    </row>
    <row r="11" spans="2:9" ht="15.75">
      <c r="B11" s="47">
        <v>2</v>
      </c>
      <c r="C11" s="20" t="s">
        <v>93</v>
      </c>
      <c r="D11" s="13" t="s">
        <v>50</v>
      </c>
      <c r="E11" s="14" t="s">
        <v>190</v>
      </c>
      <c r="F11" s="14"/>
      <c r="G11" s="15">
        <f t="shared" si="0"/>
        <v>584213</v>
      </c>
      <c r="H11" s="15">
        <f t="shared" si="0"/>
        <v>146053.14000000001</v>
      </c>
      <c r="I11" s="54">
        <f t="shared" si="1"/>
        <v>24.999981171250898</v>
      </c>
    </row>
    <row r="12" spans="2:9" ht="15.75">
      <c r="B12" s="47">
        <v>3</v>
      </c>
      <c r="C12" s="21" t="s">
        <v>94</v>
      </c>
      <c r="D12" s="13" t="s">
        <v>50</v>
      </c>
      <c r="E12" s="14" t="s">
        <v>189</v>
      </c>
      <c r="F12" s="14"/>
      <c r="G12" s="15">
        <f t="shared" si="0"/>
        <v>584213</v>
      </c>
      <c r="H12" s="15">
        <f t="shared" si="0"/>
        <v>146053.14000000001</v>
      </c>
      <c r="I12" s="54">
        <f t="shared" si="1"/>
        <v>24.999981171250898</v>
      </c>
    </row>
    <row r="13" spans="2:9" ht="30">
      <c r="B13" s="47">
        <v>4</v>
      </c>
      <c r="C13" s="21" t="s">
        <v>95</v>
      </c>
      <c r="D13" s="13" t="s">
        <v>50</v>
      </c>
      <c r="E13" s="14" t="s">
        <v>187</v>
      </c>
      <c r="F13" s="14"/>
      <c r="G13" s="15">
        <f>G14+G15</f>
        <v>584213</v>
      </c>
      <c r="H13" s="15">
        <f>H14+H15</f>
        <v>146053.14000000001</v>
      </c>
      <c r="I13" s="54">
        <f t="shared" si="1"/>
        <v>24.999981171250898</v>
      </c>
    </row>
    <row r="14" spans="2:9" ht="30">
      <c r="B14" s="47">
        <v>5</v>
      </c>
      <c r="C14" s="8" t="s">
        <v>87</v>
      </c>
      <c r="D14" s="13" t="s">
        <v>50</v>
      </c>
      <c r="E14" s="14" t="s">
        <v>188</v>
      </c>
      <c r="F14" s="14" t="s">
        <v>88</v>
      </c>
      <c r="G14" s="15">
        <v>584213</v>
      </c>
      <c r="H14" s="15">
        <v>146053.14000000001</v>
      </c>
      <c r="I14" s="54">
        <f t="shared" si="1"/>
        <v>24.999981171250898</v>
      </c>
    </row>
    <row r="15" spans="2:9" ht="30">
      <c r="B15" s="47">
        <v>6</v>
      </c>
      <c r="C15" s="8" t="s">
        <v>89</v>
      </c>
      <c r="D15" s="13" t="s">
        <v>50</v>
      </c>
      <c r="E15" s="14" t="s">
        <v>188</v>
      </c>
      <c r="F15" s="14" t="s">
        <v>90</v>
      </c>
      <c r="G15" s="15">
        <v>0</v>
      </c>
      <c r="H15" s="15">
        <v>0</v>
      </c>
      <c r="I15" s="54" t="e">
        <f t="shared" si="1"/>
        <v>#DIV/0!</v>
      </c>
    </row>
    <row r="16" spans="2:9" ht="42.75" customHeight="1">
      <c r="B16" s="47">
        <v>7</v>
      </c>
      <c r="C16" s="27" t="s">
        <v>84</v>
      </c>
      <c r="D16" s="28" t="s">
        <v>51</v>
      </c>
      <c r="E16" s="29"/>
      <c r="F16" s="29"/>
      <c r="G16" s="30">
        <f>G17</f>
        <v>26183.200000000001</v>
      </c>
      <c r="H16" s="30">
        <f>H17</f>
        <v>6045.8</v>
      </c>
      <c r="I16" s="44">
        <f t="shared" si="1"/>
        <v>23.0903785633536</v>
      </c>
    </row>
    <row r="17" spans="2:9" ht="15.75">
      <c r="B17" s="47">
        <v>8</v>
      </c>
      <c r="C17" s="8" t="s">
        <v>85</v>
      </c>
      <c r="D17" s="13" t="s">
        <v>51</v>
      </c>
      <c r="E17" s="14" t="s">
        <v>190</v>
      </c>
      <c r="F17" s="14"/>
      <c r="G17" s="15">
        <f>G18</f>
        <v>26183.200000000001</v>
      </c>
      <c r="H17" s="15">
        <f>H18</f>
        <v>6045.8</v>
      </c>
      <c r="I17" s="54">
        <f t="shared" si="1"/>
        <v>23.0903785633536</v>
      </c>
    </row>
    <row r="18" spans="2:9" ht="15.75">
      <c r="B18" s="47">
        <v>9</v>
      </c>
      <c r="C18" s="8" t="s">
        <v>86</v>
      </c>
      <c r="D18" s="13" t="s">
        <v>51</v>
      </c>
      <c r="E18" s="14" t="s">
        <v>189</v>
      </c>
      <c r="F18" s="14"/>
      <c r="G18" s="15">
        <f>G21+G20+G19</f>
        <v>26183.200000000001</v>
      </c>
      <c r="H18" s="15">
        <f>H21+H20+H19</f>
        <v>6045.8</v>
      </c>
      <c r="I18" s="54">
        <f t="shared" si="1"/>
        <v>23.0903785633536</v>
      </c>
    </row>
    <row r="19" spans="2:9" ht="30">
      <c r="B19" s="47">
        <v>10</v>
      </c>
      <c r="C19" s="8" t="s">
        <v>89</v>
      </c>
      <c r="D19" s="13" t="s">
        <v>51</v>
      </c>
      <c r="E19" s="14" t="s">
        <v>192</v>
      </c>
      <c r="F19" s="14" t="s">
        <v>148</v>
      </c>
      <c r="G19" s="15">
        <v>1000</v>
      </c>
      <c r="H19" s="15"/>
      <c r="I19" s="54"/>
    </row>
    <row r="20" spans="2:9" ht="29.25" customHeight="1">
      <c r="B20" s="47">
        <v>11</v>
      </c>
      <c r="C20" s="8" t="s">
        <v>89</v>
      </c>
      <c r="D20" s="13" t="s">
        <v>51</v>
      </c>
      <c r="E20" s="14" t="s">
        <v>192</v>
      </c>
      <c r="F20" s="14" t="s">
        <v>191</v>
      </c>
      <c r="G20" s="15">
        <v>1000.2</v>
      </c>
      <c r="H20" s="15">
        <v>0</v>
      </c>
      <c r="I20" s="54">
        <f t="shared" si="1"/>
        <v>0</v>
      </c>
    </row>
    <row r="21" spans="2:9" ht="29.25" customHeight="1">
      <c r="B21" s="47">
        <v>12</v>
      </c>
      <c r="C21" s="8" t="s">
        <v>89</v>
      </c>
      <c r="D21" s="13" t="s">
        <v>51</v>
      </c>
      <c r="E21" s="14" t="s">
        <v>193</v>
      </c>
      <c r="F21" s="14" t="s">
        <v>146</v>
      </c>
      <c r="G21" s="15">
        <v>24183</v>
      </c>
      <c r="H21" s="15">
        <v>6045.8</v>
      </c>
      <c r="I21" s="54">
        <f t="shared" si="1"/>
        <v>25.000206756812638</v>
      </c>
    </row>
    <row r="22" spans="2:9" ht="60" customHeight="1">
      <c r="B22" s="47">
        <v>13</v>
      </c>
      <c r="C22" s="26" t="s">
        <v>96</v>
      </c>
      <c r="D22" s="28" t="s">
        <v>52</v>
      </c>
      <c r="E22" s="29"/>
      <c r="F22" s="29"/>
      <c r="G22" s="30">
        <f>G23+G26</f>
        <v>4462599</v>
      </c>
      <c r="H22" s="30">
        <f>H23+H26</f>
        <v>866666.1100000001</v>
      </c>
      <c r="I22" s="44">
        <f t="shared" si="1"/>
        <v>19.420658454860053</v>
      </c>
    </row>
    <row r="23" spans="2:9" ht="30">
      <c r="B23" s="47">
        <v>14</v>
      </c>
      <c r="C23" s="21" t="s">
        <v>152</v>
      </c>
      <c r="D23" s="13" t="s">
        <v>52</v>
      </c>
      <c r="E23" s="14" t="s">
        <v>194</v>
      </c>
      <c r="F23" s="14"/>
      <c r="G23" s="15">
        <f>G24</f>
        <v>30000</v>
      </c>
      <c r="H23" s="15">
        <f>H24</f>
        <v>0</v>
      </c>
      <c r="I23" s="54">
        <f t="shared" si="1"/>
        <v>0</v>
      </c>
    </row>
    <row r="24" spans="2:9" ht="17.25" customHeight="1">
      <c r="B24" s="47">
        <v>15</v>
      </c>
      <c r="C24" s="21" t="s">
        <v>98</v>
      </c>
      <c r="D24" s="13" t="s">
        <v>52</v>
      </c>
      <c r="E24" s="14" t="s">
        <v>195</v>
      </c>
      <c r="F24" s="14"/>
      <c r="G24" s="15">
        <f>G25</f>
        <v>30000</v>
      </c>
      <c r="H24" s="15">
        <f>H25</f>
        <v>0</v>
      </c>
      <c r="I24" s="54">
        <f t="shared" si="1"/>
        <v>0</v>
      </c>
    </row>
    <row r="25" spans="2:9" ht="60">
      <c r="B25" s="47">
        <v>16</v>
      </c>
      <c r="C25" s="22" t="s">
        <v>155</v>
      </c>
      <c r="D25" s="23" t="s">
        <v>52</v>
      </c>
      <c r="E25" s="24" t="s">
        <v>196</v>
      </c>
      <c r="F25" s="24" t="s">
        <v>90</v>
      </c>
      <c r="G25" s="25">
        <v>30000</v>
      </c>
      <c r="H25" s="25">
        <v>0</v>
      </c>
      <c r="I25" s="54">
        <f t="shared" si="1"/>
        <v>0</v>
      </c>
    </row>
    <row r="26" spans="2:9" ht="30">
      <c r="B26" s="47">
        <v>17</v>
      </c>
      <c r="C26" s="21" t="s">
        <v>99</v>
      </c>
      <c r="D26" s="13" t="s">
        <v>52</v>
      </c>
      <c r="E26" s="14" t="s">
        <v>197</v>
      </c>
      <c r="F26" s="14"/>
      <c r="G26" s="15">
        <f>G27</f>
        <v>4432599</v>
      </c>
      <c r="H26" s="15">
        <f>H27</f>
        <v>866666.1100000001</v>
      </c>
      <c r="I26" s="54">
        <f t="shared" si="1"/>
        <v>19.552098215967657</v>
      </c>
    </row>
    <row r="27" spans="2:9" ht="17.25" customHeight="1">
      <c r="B27" s="47">
        <v>18</v>
      </c>
      <c r="C27" s="21" t="s">
        <v>100</v>
      </c>
      <c r="D27" s="13" t="s">
        <v>52</v>
      </c>
      <c r="E27" s="14" t="s">
        <v>198</v>
      </c>
      <c r="F27" s="14"/>
      <c r="G27" s="15">
        <f>G28+G33</f>
        <v>4432599</v>
      </c>
      <c r="H27" s="15">
        <f>H28+H33</f>
        <v>866666.1100000001</v>
      </c>
      <c r="I27" s="54">
        <f t="shared" si="1"/>
        <v>19.552098215967657</v>
      </c>
    </row>
    <row r="28" spans="2:9" ht="60">
      <c r="B28" s="47">
        <v>19</v>
      </c>
      <c r="C28" s="21" t="s">
        <v>101</v>
      </c>
      <c r="D28" s="13" t="s">
        <v>52</v>
      </c>
      <c r="E28" s="14" t="s">
        <v>199</v>
      </c>
      <c r="F28" s="14"/>
      <c r="G28" s="15">
        <f>G29+G30+G31+G32</f>
        <v>4373199</v>
      </c>
      <c r="H28" s="15">
        <f>H29+H30+H31+H32</f>
        <v>866666.1100000001</v>
      </c>
      <c r="I28" s="54">
        <f t="shared" si="1"/>
        <v>19.817669170783219</v>
      </c>
    </row>
    <row r="29" spans="2:9" ht="30">
      <c r="B29" s="47">
        <v>20</v>
      </c>
      <c r="C29" s="21" t="s">
        <v>102</v>
      </c>
      <c r="D29" s="13" t="s">
        <v>52</v>
      </c>
      <c r="E29" s="14" t="s">
        <v>199</v>
      </c>
      <c r="F29" s="14" t="s">
        <v>88</v>
      </c>
      <c r="G29" s="15">
        <v>2581099</v>
      </c>
      <c r="H29" s="15">
        <v>523109.96</v>
      </c>
      <c r="I29" s="54">
        <f t="shared" si="1"/>
        <v>20.266946754076461</v>
      </c>
    </row>
    <row r="30" spans="2:9" ht="31.5" customHeight="1">
      <c r="B30" s="47">
        <v>21</v>
      </c>
      <c r="C30" s="8" t="s">
        <v>89</v>
      </c>
      <c r="D30" s="13" t="s">
        <v>52</v>
      </c>
      <c r="E30" s="14" t="s">
        <v>199</v>
      </c>
      <c r="F30" s="14" t="s">
        <v>90</v>
      </c>
      <c r="G30" s="15">
        <v>1787100</v>
      </c>
      <c r="H30" s="15">
        <v>341285.65</v>
      </c>
      <c r="I30" s="54">
        <f t="shared" si="1"/>
        <v>19.097176990655253</v>
      </c>
    </row>
    <row r="31" spans="2:9" ht="31.5" customHeight="1">
      <c r="B31" s="47">
        <v>22</v>
      </c>
      <c r="C31" s="8" t="s">
        <v>89</v>
      </c>
      <c r="D31" s="13" t="s">
        <v>52</v>
      </c>
      <c r="E31" s="14" t="s">
        <v>199</v>
      </c>
      <c r="F31" s="14" t="s">
        <v>148</v>
      </c>
      <c r="G31" s="15">
        <v>3579.5</v>
      </c>
      <c r="H31" s="15">
        <v>850</v>
      </c>
      <c r="I31" s="54">
        <f t="shared" si="1"/>
        <v>23.746333286771897</v>
      </c>
    </row>
    <row r="32" spans="2:9" ht="31.5" customHeight="1">
      <c r="B32" s="47">
        <v>23</v>
      </c>
      <c r="C32" s="8" t="s">
        <v>89</v>
      </c>
      <c r="D32" s="13" t="s">
        <v>52</v>
      </c>
      <c r="E32" s="14" t="s">
        <v>199</v>
      </c>
      <c r="F32" s="14" t="s">
        <v>191</v>
      </c>
      <c r="G32" s="15">
        <v>1420.5</v>
      </c>
      <c r="H32" s="15">
        <v>1420.5</v>
      </c>
      <c r="I32" s="54">
        <f t="shared" si="1"/>
        <v>100</v>
      </c>
    </row>
    <row r="33" spans="2:9" ht="16.5" customHeight="1">
      <c r="B33" s="47">
        <v>24</v>
      </c>
      <c r="C33" s="8" t="s">
        <v>147</v>
      </c>
      <c r="D33" s="13" t="s">
        <v>52</v>
      </c>
      <c r="E33" s="14" t="s">
        <v>200</v>
      </c>
      <c r="F33" s="14" t="s">
        <v>146</v>
      </c>
      <c r="G33" s="25">
        <v>59400</v>
      </c>
      <c r="H33" s="25">
        <v>0</v>
      </c>
      <c r="I33" s="54">
        <f t="shared" si="1"/>
        <v>0</v>
      </c>
    </row>
    <row r="34" spans="2:9" ht="14.25" customHeight="1">
      <c r="B34" s="47">
        <v>25</v>
      </c>
      <c r="C34" s="31" t="s">
        <v>105</v>
      </c>
      <c r="D34" s="28" t="s">
        <v>53</v>
      </c>
      <c r="E34" s="29"/>
      <c r="F34" s="29"/>
      <c r="G34" s="30">
        <f t="shared" ref="G34:H36" si="2">G35</f>
        <v>15000</v>
      </c>
      <c r="H34" s="30">
        <f t="shared" si="2"/>
        <v>0</v>
      </c>
      <c r="I34" s="44">
        <f t="shared" si="1"/>
        <v>0</v>
      </c>
    </row>
    <row r="35" spans="2:9" ht="27.75" customHeight="1">
      <c r="B35" s="47">
        <v>26</v>
      </c>
      <c r="C35" s="21" t="s">
        <v>106</v>
      </c>
      <c r="D35" s="13" t="s">
        <v>53</v>
      </c>
      <c r="E35" s="14" t="s">
        <v>201</v>
      </c>
      <c r="F35" s="14"/>
      <c r="G35" s="15">
        <f t="shared" si="2"/>
        <v>15000</v>
      </c>
      <c r="H35" s="15">
        <f t="shared" si="2"/>
        <v>0</v>
      </c>
      <c r="I35" s="54">
        <f t="shared" si="1"/>
        <v>0</v>
      </c>
    </row>
    <row r="36" spans="2:9" ht="27.75" customHeight="1">
      <c r="B36" s="47">
        <v>27</v>
      </c>
      <c r="C36" s="21" t="s">
        <v>109</v>
      </c>
      <c r="D36" s="13" t="s">
        <v>53</v>
      </c>
      <c r="E36" s="14" t="s">
        <v>202</v>
      </c>
      <c r="F36" s="14"/>
      <c r="G36" s="15">
        <f t="shared" si="2"/>
        <v>15000</v>
      </c>
      <c r="H36" s="15">
        <f t="shared" si="2"/>
        <v>0</v>
      </c>
      <c r="I36" s="54">
        <f t="shared" si="1"/>
        <v>0</v>
      </c>
    </row>
    <row r="37" spans="2:9" ht="16.5" customHeight="1">
      <c r="B37" s="47">
        <v>28</v>
      </c>
      <c r="C37" s="21" t="s">
        <v>45</v>
      </c>
      <c r="D37" s="13" t="s">
        <v>53</v>
      </c>
      <c r="E37" s="14" t="s">
        <v>202</v>
      </c>
      <c r="F37" s="14" t="s">
        <v>110</v>
      </c>
      <c r="G37" s="15">
        <v>15000</v>
      </c>
      <c r="H37" s="15">
        <v>0</v>
      </c>
      <c r="I37" s="54">
        <f t="shared" si="1"/>
        <v>0</v>
      </c>
    </row>
    <row r="38" spans="2:9" ht="16.5" customHeight="1">
      <c r="B38" s="47">
        <v>29</v>
      </c>
      <c r="C38" s="31" t="s">
        <v>107</v>
      </c>
      <c r="D38" s="28" t="s">
        <v>54</v>
      </c>
      <c r="E38" s="29"/>
      <c r="F38" s="29"/>
      <c r="G38" s="30">
        <f>G39+G44</f>
        <v>1244861.8999999999</v>
      </c>
      <c r="H38" s="30">
        <f>H39+H44</f>
        <v>274601.79999999993</v>
      </c>
      <c r="I38" s="44">
        <f t="shared" si="1"/>
        <v>22.058816323320681</v>
      </c>
    </row>
    <row r="39" spans="2:9" ht="31.5" customHeight="1">
      <c r="B39" s="47">
        <v>30</v>
      </c>
      <c r="C39" s="43" t="s">
        <v>138</v>
      </c>
      <c r="D39" s="40" t="s">
        <v>54</v>
      </c>
      <c r="E39" s="41" t="s">
        <v>203</v>
      </c>
      <c r="F39" s="41"/>
      <c r="G39" s="42">
        <f>G40</f>
        <v>1235816</v>
      </c>
      <c r="H39" s="42">
        <f>H40</f>
        <v>272403.37999999995</v>
      </c>
      <c r="I39" s="54">
        <f t="shared" si="1"/>
        <v>22.042389805602124</v>
      </c>
    </row>
    <row r="40" spans="2:9" ht="29.25" customHeight="1">
      <c r="B40" s="47">
        <v>31</v>
      </c>
      <c r="C40" s="43" t="s">
        <v>139</v>
      </c>
      <c r="D40" s="40" t="s">
        <v>54</v>
      </c>
      <c r="E40" s="41" t="s">
        <v>205</v>
      </c>
      <c r="F40" s="41"/>
      <c r="G40" s="42">
        <f>G41</f>
        <v>1235816</v>
      </c>
      <c r="H40" s="42">
        <f>H41</f>
        <v>272403.37999999995</v>
      </c>
      <c r="I40" s="54">
        <f t="shared" si="1"/>
        <v>22.042389805602124</v>
      </c>
    </row>
    <row r="41" spans="2:9" ht="28.5" customHeight="1">
      <c r="B41" s="47">
        <v>32</v>
      </c>
      <c r="C41" s="43" t="s">
        <v>140</v>
      </c>
      <c r="D41" s="40" t="s">
        <v>54</v>
      </c>
      <c r="E41" s="41" t="s">
        <v>206</v>
      </c>
      <c r="F41" s="41"/>
      <c r="G41" s="42">
        <f>G42+G43</f>
        <v>1235816</v>
      </c>
      <c r="H41" s="42">
        <f>H42+H43</f>
        <v>272403.37999999995</v>
      </c>
      <c r="I41" s="54">
        <f t="shared" si="1"/>
        <v>22.042389805602124</v>
      </c>
    </row>
    <row r="42" spans="2:9" ht="19.5" customHeight="1">
      <c r="B42" s="47">
        <v>33</v>
      </c>
      <c r="C42" s="21" t="s">
        <v>103</v>
      </c>
      <c r="D42" s="40" t="s">
        <v>54</v>
      </c>
      <c r="E42" s="41" t="s">
        <v>204</v>
      </c>
      <c r="F42" s="41" t="s">
        <v>104</v>
      </c>
      <c r="G42" s="42">
        <v>1234816</v>
      </c>
      <c r="H42" s="42">
        <v>272400.90999999997</v>
      </c>
      <c r="I42" s="54">
        <f t="shared" si="1"/>
        <v>22.060040524256245</v>
      </c>
    </row>
    <row r="43" spans="2:9" ht="30" customHeight="1">
      <c r="B43" s="47">
        <v>34</v>
      </c>
      <c r="C43" s="8" t="s">
        <v>89</v>
      </c>
      <c r="D43" s="40" t="s">
        <v>54</v>
      </c>
      <c r="E43" s="41" t="s">
        <v>204</v>
      </c>
      <c r="F43" s="41" t="s">
        <v>191</v>
      </c>
      <c r="G43" s="42">
        <v>1000</v>
      </c>
      <c r="H43" s="42">
        <v>2.4700000000000002</v>
      </c>
      <c r="I43" s="54">
        <f t="shared" si="1"/>
        <v>0.24700000000000005</v>
      </c>
    </row>
    <row r="44" spans="2:9" ht="60" customHeight="1">
      <c r="B44" s="47">
        <v>35</v>
      </c>
      <c r="C44" s="32" t="s">
        <v>108</v>
      </c>
      <c r="D44" s="13" t="s">
        <v>54</v>
      </c>
      <c r="E44" s="14" t="s">
        <v>207</v>
      </c>
      <c r="F44" s="14"/>
      <c r="G44" s="15">
        <f>G45+G46</f>
        <v>9045.9</v>
      </c>
      <c r="H44" s="15">
        <f>H45+H46</f>
        <v>2198.42</v>
      </c>
      <c r="I44" s="54">
        <f t="shared" si="1"/>
        <v>24.302943875125749</v>
      </c>
    </row>
    <row r="45" spans="2:9" ht="20.25" customHeight="1">
      <c r="B45" s="47">
        <v>36</v>
      </c>
      <c r="C45" s="21" t="s">
        <v>103</v>
      </c>
      <c r="D45" s="13" t="s">
        <v>54</v>
      </c>
      <c r="E45" s="14" t="s">
        <v>207</v>
      </c>
      <c r="F45" s="14" t="s">
        <v>88</v>
      </c>
      <c r="G45" s="15">
        <v>7812</v>
      </c>
      <c r="H45" s="15">
        <v>2198.42</v>
      </c>
      <c r="I45" s="54">
        <f t="shared" si="1"/>
        <v>28.141577060931901</v>
      </c>
    </row>
    <row r="46" spans="2:9" ht="27.75" customHeight="1">
      <c r="B46" s="47">
        <v>37</v>
      </c>
      <c r="C46" s="8" t="s">
        <v>89</v>
      </c>
      <c r="D46" s="13" t="s">
        <v>54</v>
      </c>
      <c r="E46" s="14" t="s">
        <v>207</v>
      </c>
      <c r="F46" s="14" t="s">
        <v>90</v>
      </c>
      <c r="G46" s="15">
        <v>1233.9000000000001</v>
      </c>
      <c r="H46" s="15">
        <v>0</v>
      </c>
      <c r="I46" s="54">
        <f t="shared" si="1"/>
        <v>0</v>
      </c>
    </row>
    <row r="47" spans="2:9" ht="20.25" customHeight="1">
      <c r="B47" s="47">
        <v>38</v>
      </c>
      <c r="C47" s="10" t="s">
        <v>111</v>
      </c>
      <c r="D47" s="33" t="s">
        <v>55</v>
      </c>
      <c r="E47" s="34"/>
      <c r="F47" s="34"/>
      <c r="G47" s="35">
        <f>G48</f>
        <v>236185.53</v>
      </c>
      <c r="H47" s="35">
        <f>H48</f>
        <v>21638.09</v>
      </c>
      <c r="I47" s="44">
        <f t="shared" si="1"/>
        <v>9.1614799602668295</v>
      </c>
    </row>
    <row r="48" spans="2:9" ht="27" customHeight="1">
      <c r="B48" s="47">
        <v>39</v>
      </c>
      <c r="C48" s="8" t="s">
        <v>112</v>
      </c>
      <c r="D48" s="13" t="s">
        <v>56</v>
      </c>
      <c r="E48" s="14" t="s">
        <v>201</v>
      </c>
      <c r="F48" s="14"/>
      <c r="G48" s="15">
        <f>G49</f>
        <v>236185.53</v>
      </c>
      <c r="H48" s="15">
        <f>H49</f>
        <v>21638.09</v>
      </c>
      <c r="I48" s="54">
        <f t="shared" si="1"/>
        <v>9.1614799602668295</v>
      </c>
    </row>
    <row r="49" spans="2:9" ht="48" customHeight="1">
      <c r="B49" s="47">
        <v>40</v>
      </c>
      <c r="C49" s="8" t="s">
        <v>113</v>
      </c>
      <c r="D49" s="13" t="s">
        <v>56</v>
      </c>
      <c r="E49" s="14" t="s">
        <v>208</v>
      </c>
      <c r="F49" s="14"/>
      <c r="G49" s="15">
        <f>G50+G51</f>
        <v>236185.53</v>
      </c>
      <c r="H49" s="15">
        <f>H50+H51</f>
        <v>21638.09</v>
      </c>
      <c r="I49" s="54">
        <f t="shared" si="1"/>
        <v>9.1614799602668295</v>
      </c>
    </row>
    <row r="50" spans="2:9" ht="15" customHeight="1">
      <c r="B50" s="47">
        <v>41</v>
      </c>
      <c r="C50" s="21" t="s">
        <v>103</v>
      </c>
      <c r="D50" s="13" t="s">
        <v>56</v>
      </c>
      <c r="E50" s="14" t="s">
        <v>208</v>
      </c>
      <c r="F50" s="14" t="s">
        <v>88</v>
      </c>
      <c r="G50" s="15">
        <v>212000</v>
      </c>
      <c r="H50" s="15">
        <v>21187.49</v>
      </c>
      <c r="I50" s="54">
        <f t="shared" si="1"/>
        <v>9.9940990566037744</v>
      </c>
    </row>
    <row r="51" spans="2:9" ht="29.25" customHeight="1">
      <c r="B51" s="47">
        <v>42</v>
      </c>
      <c r="C51" s="8" t="s">
        <v>89</v>
      </c>
      <c r="D51" s="13" t="s">
        <v>56</v>
      </c>
      <c r="E51" s="14" t="s">
        <v>208</v>
      </c>
      <c r="F51" s="14" t="s">
        <v>90</v>
      </c>
      <c r="G51" s="15">
        <v>24185.53</v>
      </c>
      <c r="H51" s="15">
        <v>450.6</v>
      </c>
      <c r="I51" s="54">
        <f t="shared" si="1"/>
        <v>1.863097480187534</v>
      </c>
    </row>
    <row r="52" spans="2:9" ht="29.25" customHeight="1">
      <c r="B52" s="47">
        <v>43</v>
      </c>
      <c r="C52" s="10" t="s">
        <v>114</v>
      </c>
      <c r="D52" s="33" t="s">
        <v>57</v>
      </c>
      <c r="E52" s="34"/>
      <c r="F52" s="34"/>
      <c r="G52" s="35">
        <f>G53+G60</f>
        <v>34000</v>
      </c>
      <c r="H52" s="35">
        <f>H53+H60</f>
        <v>0</v>
      </c>
      <c r="I52" s="44">
        <f t="shared" si="1"/>
        <v>0</v>
      </c>
    </row>
    <row r="53" spans="2:9" ht="29.25" customHeight="1">
      <c r="B53" s="47">
        <v>44</v>
      </c>
      <c r="C53" s="38" t="s">
        <v>115</v>
      </c>
      <c r="D53" s="28" t="s">
        <v>58</v>
      </c>
      <c r="E53" s="29"/>
      <c r="F53" s="29"/>
      <c r="G53" s="30">
        <f>G54</f>
        <v>4000</v>
      </c>
      <c r="H53" s="30">
        <f>H54</f>
        <v>0</v>
      </c>
      <c r="I53" s="54">
        <f t="shared" si="1"/>
        <v>0</v>
      </c>
    </row>
    <row r="54" spans="2:9" ht="33.75" customHeight="1">
      <c r="B54" s="47">
        <v>45</v>
      </c>
      <c r="C54" s="21" t="s">
        <v>152</v>
      </c>
      <c r="D54" s="13" t="s">
        <v>58</v>
      </c>
      <c r="E54" s="14" t="s">
        <v>194</v>
      </c>
      <c r="F54" s="14"/>
      <c r="G54" s="15">
        <f>G55</f>
        <v>4000</v>
      </c>
      <c r="H54" s="15">
        <f>H55</f>
        <v>0</v>
      </c>
      <c r="I54" s="54">
        <f t="shared" si="1"/>
        <v>0</v>
      </c>
    </row>
    <row r="55" spans="2:9" ht="29.25" customHeight="1">
      <c r="B55" s="47">
        <v>46</v>
      </c>
      <c r="C55" s="8" t="s">
        <v>116</v>
      </c>
      <c r="D55" s="13" t="s">
        <v>58</v>
      </c>
      <c r="E55" s="14" t="s">
        <v>209</v>
      </c>
      <c r="F55" s="14"/>
      <c r="G55" s="15">
        <f>G56+G58</f>
        <v>4000</v>
      </c>
      <c r="H55" s="15">
        <v>0</v>
      </c>
      <c r="I55" s="54">
        <f t="shared" si="1"/>
        <v>0</v>
      </c>
    </row>
    <row r="56" spans="2:9" ht="50.25" customHeight="1">
      <c r="B56" s="47">
        <v>47</v>
      </c>
      <c r="C56" s="22" t="s">
        <v>68</v>
      </c>
      <c r="D56" s="13" t="s">
        <v>58</v>
      </c>
      <c r="E56" s="14" t="s">
        <v>210</v>
      </c>
      <c r="F56" s="14"/>
      <c r="G56" s="15">
        <f>G57</f>
        <v>3000</v>
      </c>
      <c r="H56" s="15">
        <f>H57</f>
        <v>0</v>
      </c>
      <c r="I56" s="54">
        <f t="shared" si="1"/>
        <v>0</v>
      </c>
    </row>
    <row r="57" spans="2:9" ht="28.5" customHeight="1">
      <c r="B57" s="47">
        <v>48</v>
      </c>
      <c r="C57" s="8" t="s">
        <v>89</v>
      </c>
      <c r="D57" s="13" t="s">
        <v>58</v>
      </c>
      <c r="E57" s="14" t="s">
        <v>210</v>
      </c>
      <c r="F57" s="14" t="s">
        <v>90</v>
      </c>
      <c r="G57" s="15">
        <v>3000</v>
      </c>
      <c r="H57" s="15">
        <v>0</v>
      </c>
      <c r="I57" s="54">
        <f t="shared" si="1"/>
        <v>0</v>
      </c>
    </row>
    <row r="58" spans="2:9" ht="28.5" customHeight="1">
      <c r="B58" s="47">
        <v>49</v>
      </c>
      <c r="C58" s="8" t="s">
        <v>117</v>
      </c>
      <c r="D58" s="13" t="s">
        <v>58</v>
      </c>
      <c r="E58" s="14" t="s">
        <v>211</v>
      </c>
      <c r="F58" s="14"/>
      <c r="G58" s="15">
        <f>G59</f>
        <v>1000</v>
      </c>
      <c r="H58" s="15">
        <f>H59</f>
        <v>0</v>
      </c>
      <c r="I58" s="54">
        <f t="shared" si="1"/>
        <v>0</v>
      </c>
    </row>
    <row r="59" spans="2:9" ht="28.5" customHeight="1">
      <c r="B59" s="47">
        <v>50</v>
      </c>
      <c r="C59" s="8" t="s">
        <v>89</v>
      </c>
      <c r="D59" s="13" t="s">
        <v>58</v>
      </c>
      <c r="E59" s="14" t="s">
        <v>211</v>
      </c>
      <c r="F59" s="14" t="s">
        <v>90</v>
      </c>
      <c r="G59" s="15">
        <v>1000</v>
      </c>
      <c r="H59" s="15">
        <v>0</v>
      </c>
      <c r="I59" s="54">
        <f t="shared" si="1"/>
        <v>0</v>
      </c>
    </row>
    <row r="60" spans="2:9" ht="14.25" customHeight="1">
      <c r="B60" s="47">
        <v>51</v>
      </c>
      <c r="C60" s="27" t="s">
        <v>46</v>
      </c>
      <c r="D60" s="28" t="s">
        <v>59</v>
      </c>
      <c r="E60" s="29"/>
      <c r="F60" s="29"/>
      <c r="G60" s="30">
        <f t="shared" ref="G60:H63" si="3">G61</f>
        <v>30000</v>
      </c>
      <c r="H60" s="30">
        <f t="shared" si="3"/>
        <v>0</v>
      </c>
      <c r="I60" s="44">
        <f t="shared" si="1"/>
        <v>0</v>
      </c>
    </row>
    <row r="61" spans="2:9" ht="34.5" customHeight="1">
      <c r="B61" s="47">
        <v>52</v>
      </c>
      <c r="C61" s="21" t="s">
        <v>152</v>
      </c>
      <c r="D61" s="13" t="s">
        <v>59</v>
      </c>
      <c r="E61" s="14" t="s">
        <v>97</v>
      </c>
      <c r="F61" s="14"/>
      <c r="G61" s="15">
        <f t="shared" si="3"/>
        <v>30000</v>
      </c>
      <c r="H61" s="15">
        <f t="shared" si="3"/>
        <v>0</v>
      </c>
      <c r="I61" s="54">
        <f t="shared" si="1"/>
        <v>0</v>
      </c>
    </row>
    <row r="62" spans="2:9" ht="17.25" customHeight="1">
      <c r="B62" s="47">
        <v>53</v>
      </c>
      <c r="C62" s="8" t="s">
        <v>118</v>
      </c>
      <c r="D62" s="13" t="s">
        <v>59</v>
      </c>
      <c r="E62" s="14" t="s">
        <v>209</v>
      </c>
      <c r="F62" s="14"/>
      <c r="G62" s="15">
        <f t="shared" si="3"/>
        <v>30000</v>
      </c>
      <c r="H62" s="15">
        <f t="shared" si="3"/>
        <v>0</v>
      </c>
      <c r="I62" s="54">
        <f t="shared" si="1"/>
        <v>0</v>
      </c>
    </row>
    <row r="63" spans="2:9" ht="18.75" customHeight="1">
      <c r="B63" s="47">
        <v>54</v>
      </c>
      <c r="C63" s="8" t="s">
        <v>46</v>
      </c>
      <c r="D63" s="13" t="s">
        <v>59</v>
      </c>
      <c r="E63" s="14" t="s">
        <v>212</v>
      </c>
      <c r="F63" s="14"/>
      <c r="G63" s="15">
        <f t="shared" si="3"/>
        <v>30000</v>
      </c>
      <c r="H63" s="15">
        <f t="shared" si="3"/>
        <v>0</v>
      </c>
      <c r="I63" s="54">
        <f t="shared" si="1"/>
        <v>0</v>
      </c>
    </row>
    <row r="64" spans="2:9" ht="27.75" customHeight="1">
      <c r="B64" s="47">
        <v>55</v>
      </c>
      <c r="C64" s="8" t="s">
        <v>89</v>
      </c>
      <c r="D64" s="13" t="s">
        <v>59</v>
      </c>
      <c r="E64" s="14" t="s">
        <v>212</v>
      </c>
      <c r="F64" s="14" t="s">
        <v>90</v>
      </c>
      <c r="G64" s="15">
        <v>30000</v>
      </c>
      <c r="H64" s="15">
        <v>0</v>
      </c>
      <c r="I64" s="54">
        <f t="shared" si="1"/>
        <v>0</v>
      </c>
    </row>
    <row r="65" spans="2:9" ht="23.25" customHeight="1">
      <c r="B65" s="47">
        <v>56</v>
      </c>
      <c r="C65" s="10" t="s">
        <v>119</v>
      </c>
      <c r="D65" s="33" t="s">
        <v>82</v>
      </c>
      <c r="E65" s="34"/>
      <c r="F65" s="34"/>
      <c r="G65" s="35">
        <f>G66</f>
        <v>3464533.34</v>
      </c>
      <c r="H65" s="35">
        <f>H66</f>
        <v>1842900</v>
      </c>
      <c r="I65" s="44">
        <f t="shared" si="1"/>
        <v>53.193311166115087</v>
      </c>
    </row>
    <row r="66" spans="2:9" ht="35.25" customHeight="1">
      <c r="B66" s="47">
        <v>57</v>
      </c>
      <c r="C66" s="21" t="s">
        <v>152</v>
      </c>
      <c r="D66" s="13" t="s">
        <v>82</v>
      </c>
      <c r="E66" s="14" t="s">
        <v>194</v>
      </c>
      <c r="F66" s="14"/>
      <c r="G66" s="15">
        <f>G67+G70+G71+G72</f>
        <v>3464533.34</v>
      </c>
      <c r="H66" s="15">
        <f>H67+H70+H71+H72</f>
        <v>1842900</v>
      </c>
      <c r="I66" s="54">
        <f t="shared" si="1"/>
        <v>53.193311166115087</v>
      </c>
    </row>
    <row r="67" spans="2:9" ht="18" customHeight="1">
      <c r="B67" s="47">
        <v>58</v>
      </c>
      <c r="C67" s="8" t="s">
        <v>120</v>
      </c>
      <c r="D67" s="13" t="s">
        <v>82</v>
      </c>
      <c r="E67" s="14" t="s">
        <v>209</v>
      </c>
      <c r="F67" s="14"/>
      <c r="G67" s="15">
        <f>G68</f>
        <v>296733.34000000003</v>
      </c>
      <c r="H67" s="15">
        <f>H68</f>
        <v>0</v>
      </c>
      <c r="I67" s="54">
        <f t="shared" si="1"/>
        <v>0</v>
      </c>
    </row>
    <row r="68" spans="2:9" ht="18" customHeight="1">
      <c r="B68" s="47">
        <v>59</v>
      </c>
      <c r="C68" s="8" t="s">
        <v>121</v>
      </c>
      <c r="D68" s="13" t="s">
        <v>82</v>
      </c>
      <c r="E68" s="14" t="s">
        <v>213</v>
      </c>
      <c r="F68" s="14"/>
      <c r="G68" s="25">
        <f>G69</f>
        <v>296733.34000000003</v>
      </c>
      <c r="H68" s="15">
        <f>H69</f>
        <v>0</v>
      </c>
      <c r="I68" s="54">
        <f t="shared" si="1"/>
        <v>0</v>
      </c>
    </row>
    <row r="69" spans="2:9" ht="30" customHeight="1">
      <c r="B69" s="47">
        <v>60</v>
      </c>
      <c r="C69" s="8" t="s">
        <v>89</v>
      </c>
      <c r="D69" s="13" t="s">
        <v>82</v>
      </c>
      <c r="E69" s="14" t="s">
        <v>213</v>
      </c>
      <c r="F69" s="14" t="s">
        <v>90</v>
      </c>
      <c r="G69" s="25">
        <v>296733.34000000003</v>
      </c>
      <c r="H69" s="15">
        <v>0</v>
      </c>
      <c r="I69" s="54">
        <f t="shared" ref="I69:I115" si="4">H69/G69*100</f>
        <v>0</v>
      </c>
    </row>
    <row r="70" spans="2:9" ht="19.5" customHeight="1">
      <c r="B70" s="47">
        <v>61</v>
      </c>
      <c r="C70" s="8" t="s">
        <v>167</v>
      </c>
      <c r="D70" s="13" t="s">
        <v>82</v>
      </c>
      <c r="E70" s="14" t="s">
        <v>214</v>
      </c>
      <c r="F70" s="14" t="s">
        <v>90</v>
      </c>
      <c r="G70" s="25">
        <v>1308200</v>
      </c>
      <c r="H70" s="15">
        <v>0</v>
      </c>
      <c r="I70" s="54">
        <f t="shared" si="4"/>
        <v>0</v>
      </c>
    </row>
    <row r="71" spans="2:9" ht="19.5" customHeight="1">
      <c r="B71" s="47">
        <v>62</v>
      </c>
      <c r="C71" s="8" t="s">
        <v>168</v>
      </c>
      <c r="D71" s="13" t="s">
        <v>82</v>
      </c>
      <c r="E71" s="14" t="s">
        <v>215</v>
      </c>
      <c r="F71" s="14" t="s">
        <v>90</v>
      </c>
      <c r="G71" s="25">
        <v>16700</v>
      </c>
      <c r="H71" s="15">
        <v>0</v>
      </c>
      <c r="I71" s="54">
        <f t="shared" si="4"/>
        <v>0</v>
      </c>
    </row>
    <row r="72" spans="2:9" ht="19.5" customHeight="1">
      <c r="B72" s="47">
        <v>63</v>
      </c>
      <c r="C72" s="8" t="s">
        <v>169</v>
      </c>
      <c r="D72" s="13" t="s">
        <v>82</v>
      </c>
      <c r="E72" s="14" t="s">
        <v>216</v>
      </c>
      <c r="F72" s="14" t="s">
        <v>90</v>
      </c>
      <c r="G72" s="25">
        <v>1842900</v>
      </c>
      <c r="H72" s="15">
        <v>1842900</v>
      </c>
      <c r="I72" s="54">
        <f t="shared" si="4"/>
        <v>100</v>
      </c>
    </row>
    <row r="73" spans="2:9" ht="18" customHeight="1">
      <c r="B73" s="47">
        <v>64</v>
      </c>
      <c r="C73" s="39" t="s">
        <v>122</v>
      </c>
      <c r="D73" s="33" t="s">
        <v>60</v>
      </c>
      <c r="E73" s="34"/>
      <c r="F73" s="34"/>
      <c r="G73" s="35">
        <f>G77+G87+G74</f>
        <v>2780811</v>
      </c>
      <c r="H73" s="35">
        <f>H77+H87+H74</f>
        <v>74041.820000000007</v>
      </c>
      <c r="I73" s="44">
        <f t="shared" si="4"/>
        <v>2.662598069412125</v>
      </c>
    </row>
    <row r="74" spans="2:9" ht="18" customHeight="1">
      <c r="B74" s="47">
        <v>65</v>
      </c>
      <c r="C74" s="50" t="s">
        <v>150</v>
      </c>
      <c r="D74" s="28" t="s">
        <v>151</v>
      </c>
      <c r="E74" s="34"/>
      <c r="F74" s="34"/>
      <c r="G74" s="35">
        <f>G75</f>
        <v>35811</v>
      </c>
      <c r="H74" s="35">
        <f>H75</f>
        <v>0</v>
      </c>
      <c r="I74" s="54">
        <f t="shared" si="4"/>
        <v>0</v>
      </c>
    </row>
    <row r="75" spans="2:9" ht="33.75" customHeight="1">
      <c r="B75" s="47">
        <v>66</v>
      </c>
      <c r="C75" s="21" t="s">
        <v>152</v>
      </c>
      <c r="D75" s="13" t="s">
        <v>151</v>
      </c>
      <c r="E75" s="14" t="s">
        <v>194</v>
      </c>
      <c r="F75" s="14"/>
      <c r="G75" s="15">
        <f>G76</f>
        <v>35811</v>
      </c>
      <c r="H75" s="15">
        <f>H76</f>
        <v>0</v>
      </c>
      <c r="I75" s="54">
        <f t="shared" si="4"/>
        <v>0</v>
      </c>
    </row>
    <row r="76" spans="2:9" ht="32.25" customHeight="1">
      <c r="B76" s="47">
        <v>67</v>
      </c>
      <c r="C76" s="8" t="s">
        <v>89</v>
      </c>
      <c r="D76" s="13" t="s">
        <v>151</v>
      </c>
      <c r="E76" s="14" t="s">
        <v>217</v>
      </c>
      <c r="F76" s="14" t="s">
        <v>148</v>
      </c>
      <c r="G76" s="15">
        <v>35811</v>
      </c>
      <c r="H76" s="15">
        <v>0</v>
      </c>
      <c r="I76" s="54">
        <f t="shared" si="4"/>
        <v>0</v>
      </c>
    </row>
    <row r="77" spans="2:9" ht="18" customHeight="1">
      <c r="B77" s="47">
        <v>68</v>
      </c>
      <c r="C77" s="27" t="s">
        <v>47</v>
      </c>
      <c r="D77" s="28" t="s">
        <v>61</v>
      </c>
      <c r="E77" s="29"/>
      <c r="F77" s="29"/>
      <c r="G77" s="30">
        <f>G81+G78</f>
        <v>2110000</v>
      </c>
      <c r="H77" s="30">
        <f>H81</f>
        <v>0</v>
      </c>
      <c r="I77" s="44">
        <f t="shared" si="4"/>
        <v>0</v>
      </c>
    </row>
    <row r="78" spans="2:9" ht="18" customHeight="1">
      <c r="B78" s="47">
        <v>69</v>
      </c>
      <c r="C78" s="27" t="s">
        <v>220</v>
      </c>
      <c r="D78" s="28"/>
      <c r="E78" s="29"/>
      <c r="F78" s="29"/>
      <c r="G78" s="55">
        <f>G79+G80</f>
        <v>1910000</v>
      </c>
      <c r="H78" s="55">
        <f>H79+H80</f>
        <v>0</v>
      </c>
      <c r="I78" s="54">
        <f t="shared" si="4"/>
        <v>0</v>
      </c>
    </row>
    <row r="79" spans="2:9" ht="18" customHeight="1">
      <c r="B79" s="47">
        <v>70</v>
      </c>
      <c r="C79" s="8" t="s">
        <v>221</v>
      </c>
      <c r="D79" s="13" t="s">
        <v>61</v>
      </c>
      <c r="E79" s="14" t="s">
        <v>223</v>
      </c>
      <c r="F79" s="14" t="s">
        <v>90</v>
      </c>
      <c r="G79" s="15">
        <v>1895000</v>
      </c>
      <c r="H79" s="15">
        <v>0</v>
      </c>
      <c r="I79" s="54">
        <f t="shared" si="4"/>
        <v>0</v>
      </c>
    </row>
    <row r="80" spans="2:9" ht="18" customHeight="1">
      <c r="B80" s="47">
        <v>71</v>
      </c>
      <c r="C80" s="8" t="s">
        <v>222</v>
      </c>
      <c r="D80" s="13" t="s">
        <v>61</v>
      </c>
      <c r="E80" s="14" t="s">
        <v>224</v>
      </c>
      <c r="F80" s="14" t="s">
        <v>90</v>
      </c>
      <c r="G80" s="15">
        <v>15000</v>
      </c>
      <c r="H80" s="15">
        <v>0</v>
      </c>
      <c r="I80" s="54">
        <f t="shared" si="4"/>
        <v>0</v>
      </c>
    </row>
    <row r="81" spans="2:9" ht="31.5" customHeight="1">
      <c r="B81" s="47">
        <v>72</v>
      </c>
      <c r="C81" s="21" t="s">
        <v>152</v>
      </c>
      <c r="D81" s="13" t="s">
        <v>61</v>
      </c>
      <c r="E81" s="14" t="s">
        <v>194</v>
      </c>
      <c r="F81" s="14"/>
      <c r="G81" s="15">
        <f>G82</f>
        <v>200000</v>
      </c>
      <c r="H81" s="15">
        <f>H82</f>
        <v>0</v>
      </c>
      <c r="I81" s="54">
        <f t="shared" si="4"/>
        <v>0</v>
      </c>
    </row>
    <row r="82" spans="2:9" ht="18" customHeight="1">
      <c r="B82" s="47">
        <v>73</v>
      </c>
      <c r="C82" s="8" t="s">
        <v>123</v>
      </c>
      <c r="D82" s="13" t="s">
        <v>61</v>
      </c>
      <c r="E82" s="14" t="s">
        <v>209</v>
      </c>
      <c r="F82" s="14"/>
      <c r="G82" s="15">
        <f>G83+G85</f>
        <v>200000</v>
      </c>
      <c r="H82" s="15">
        <f>H83+H85</f>
        <v>0</v>
      </c>
      <c r="I82" s="54">
        <f t="shared" si="4"/>
        <v>0</v>
      </c>
    </row>
    <row r="83" spans="2:9" ht="18" customHeight="1">
      <c r="B83" s="47">
        <v>74</v>
      </c>
      <c r="C83" s="8" t="s">
        <v>124</v>
      </c>
      <c r="D83" s="13" t="s">
        <v>61</v>
      </c>
      <c r="E83" s="14" t="s">
        <v>218</v>
      </c>
      <c r="F83" s="14"/>
      <c r="G83" s="15">
        <f>G84</f>
        <v>175000</v>
      </c>
      <c r="H83" s="15">
        <f>H84</f>
        <v>0</v>
      </c>
      <c r="I83" s="54">
        <f t="shared" si="4"/>
        <v>0</v>
      </c>
    </row>
    <row r="84" spans="2:9" ht="31.5" customHeight="1">
      <c r="B84" s="47">
        <v>75</v>
      </c>
      <c r="C84" s="8" t="s">
        <v>89</v>
      </c>
      <c r="D84" s="13" t="s">
        <v>61</v>
      </c>
      <c r="E84" s="14" t="s">
        <v>218</v>
      </c>
      <c r="F84" s="14" t="s">
        <v>90</v>
      </c>
      <c r="G84" s="15">
        <v>175000</v>
      </c>
      <c r="H84" s="15">
        <v>0</v>
      </c>
      <c r="I84" s="54">
        <f t="shared" si="4"/>
        <v>0</v>
      </c>
    </row>
    <row r="85" spans="2:9" ht="21" customHeight="1">
      <c r="B85" s="47">
        <v>76</v>
      </c>
      <c r="C85" s="8" t="s">
        <v>125</v>
      </c>
      <c r="D85" s="13" t="s">
        <v>61</v>
      </c>
      <c r="E85" s="14" t="s">
        <v>219</v>
      </c>
      <c r="F85" s="14"/>
      <c r="G85" s="15">
        <f>G86</f>
        <v>25000</v>
      </c>
      <c r="H85" s="15">
        <f>H86</f>
        <v>0</v>
      </c>
      <c r="I85" s="54">
        <f t="shared" si="4"/>
        <v>0</v>
      </c>
    </row>
    <row r="86" spans="2:9" ht="30" customHeight="1">
      <c r="B86" s="47">
        <v>77</v>
      </c>
      <c r="C86" s="8" t="s">
        <v>89</v>
      </c>
      <c r="D86" s="13" t="s">
        <v>61</v>
      </c>
      <c r="E86" s="14" t="s">
        <v>219</v>
      </c>
      <c r="F86" s="14" t="s">
        <v>90</v>
      </c>
      <c r="G86" s="15">
        <v>25000</v>
      </c>
      <c r="H86" s="15">
        <v>0</v>
      </c>
      <c r="I86" s="54">
        <f t="shared" si="4"/>
        <v>0</v>
      </c>
    </row>
    <row r="87" spans="2:9" ht="18" customHeight="1">
      <c r="B87" s="47">
        <v>78</v>
      </c>
      <c r="C87" s="27" t="s">
        <v>48</v>
      </c>
      <c r="D87" s="28" t="s">
        <v>62</v>
      </c>
      <c r="E87" s="29"/>
      <c r="F87" s="29"/>
      <c r="G87" s="30">
        <f>G88</f>
        <v>635000</v>
      </c>
      <c r="H87" s="30">
        <f>H88</f>
        <v>74041.820000000007</v>
      </c>
      <c r="I87" s="44">
        <f t="shared" si="4"/>
        <v>11.660129133858268</v>
      </c>
    </row>
    <row r="88" spans="2:9" ht="41.25" customHeight="1">
      <c r="B88" s="47">
        <v>79</v>
      </c>
      <c r="C88" s="21" t="s">
        <v>152</v>
      </c>
      <c r="D88" s="13" t="s">
        <v>62</v>
      </c>
      <c r="E88" s="14" t="s">
        <v>194</v>
      </c>
      <c r="F88" s="14"/>
      <c r="G88" s="15">
        <f>G89</f>
        <v>635000</v>
      </c>
      <c r="H88" s="15">
        <f>H89</f>
        <v>74041.820000000007</v>
      </c>
      <c r="I88" s="54">
        <f t="shared" si="4"/>
        <v>11.660129133858268</v>
      </c>
    </row>
    <row r="89" spans="2:9" ht="18" customHeight="1">
      <c r="B89" s="47">
        <v>80</v>
      </c>
      <c r="C89" s="8" t="s">
        <v>126</v>
      </c>
      <c r="D89" s="13" t="s">
        <v>62</v>
      </c>
      <c r="E89" s="14" t="s">
        <v>209</v>
      </c>
      <c r="F89" s="14"/>
      <c r="G89" s="15">
        <f>G90+G92+G94+G96</f>
        <v>635000</v>
      </c>
      <c r="H89" s="15">
        <f>H90+H92+H94+H96</f>
        <v>74041.820000000007</v>
      </c>
      <c r="I89" s="54">
        <f t="shared" si="4"/>
        <v>11.660129133858268</v>
      </c>
    </row>
    <row r="90" spans="2:9" ht="18" customHeight="1">
      <c r="B90" s="47">
        <v>81</v>
      </c>
      <c r="C90" s="8" t="s">
        <v>127</v>
      </c>
      <c r="D90" s="13" t="s">
        <v>62</v>
      </c>
      <c r="E90" s="14" t="s">
        <v>225</v>
      </c>
      <c r="F90" s="14"/>
      <c r="G90" s="15">
        <f>G91</f>
        <v>400000</v>
      </c>
      <c r="H90" s="15">
        <f>H91</f>
        <v>74041.820000000007</v>
      </c>
      <c r="I90" s="54">
        <f t="shared" si="4"/>
        <v>18.510455</v>
      </c>
    </row>
    <row r="91" spans="2:9" ht="28.5" customHeight="1">
      <c r="B91" s="47">
        <v>82</v>
      </c>
      <c r="C91" s="8" t="s">
        <v>89</v>
      </c>
      <c r="D91" s="13" t="s">
        <v>62</v>
      </c>
      <c r="E91" s="14" t="s">
        <v>225</v>
      </c>
      <c r="F91" s="14" t="s">
        <v>90</v>
      </c>
      <c r="G91" s="15">
        <v>400000</v>
      </c>
      <c r="H91" s="15">
        <v>74041.820000000007</v>
      </c>
      <c r="I91" s="54">
        <f t="shared" si="4"/>
        <v>18.510455</v>
      </c>
    </row>
    <row r="92" spans="2:9" ht="18" customHeight="1">
      <c r="B92" s="47">
        <v>83</v>
      </c>
      <c r="C92" s="8" t="s">
        <v>128</v>
      </c>
      <c r="D92" s="13" t="s">
        <v>62</v>
      </c>
      <c r="E92" s="14" t="s">
        <v>226</v>
      </c>
      <c r="F92" s="14"/>
      <c r="G92" s="15">
        <f>G93</f>
        <v>15000</v>
      </c>
      <c r="H92" s="15">
        <f>H93</f>
        <v>0</v>
      </c>
      <c r="I92" s="54">
        <f t="shared" si="4"/>
        <v>0</v>
      </c>
    </row>
    <row r="93" spans="2:9" ht="29.25" customHeight="1">
      <c r="B93" s="47">
        <v>84</v>
      </c>
      <c r="C93" s="8" t="s">
        <v>89</v>
      </c>
      <c r="D93" s="13" t="s">
        <v>62</v>
      </c>
      <c r="E93" s="14" t="s">
        <v>226</v>
      </c>
      <c r="F93" s="14" t="s">
        <v>90</v>
      </c>
      <c r="G93" s="15">
        <v>15000</v>
      </c>
      <c r="H93" s="15">
        <v>0</v>
      </c>
      <c r="I93" s="54">
        <f t="shared" si="4"/>
        <v>0</v>
      </c>
    </row>
    <row r="94" spans="2:9" ht="18" customHeight="1">
      <c r="B94" s="47">
        <v>85</v>
      </c>
      <c r="C94" s="8" t="s">
        <v>69</v>
      </c>
      <c r="D94" s="13" t="s">
        <v>62</v>
      </c>
      <c r="E94" s="14" t="s">
        <v>227</v>
      </c>
      <c r="F94" s="14"/>
      <c r="G94" s="15">
        <f>G95</f>
        <v>10000</v>
      </c>
      <c r="H94" s="15">
        <f>H95</f>
        <v>0</v>
      </c>
      <c r="I94" s="54">
        <f t="shared" si="4"/>
        <v>0</v>
      </c>
    </row>
    <row r="95" spans="2:9" ht="27.75" customHeight="1">
      <c r="B95" s="47">
        <v>86</v>
      </c>
      <c r="C95" s="8" t="s">
        <v>89</v>
      </c>
      <c r="D95" s="13" t="s">
        <v>62</v>
      </c>
      <c r="E95" s="14" t="s">
        <v>228</v>
      </c>
      <c r="F95" s="14" t="s">
        <v>90</v>
      </c>
      <c r="G95" s="15">
        <v>10000</v>
      </c>
      <c r="H95" s="15">
        <v>0</v>
      </c>
      <c r="I95" s="54">
        <f t="shared" si="4"/>
        <v>0</v>
      </c>
    </row>
    <row r="96" spans="2:9" ht="18" customHeight="1">
      <c r="B96" s="47">
        <v>87</v>
      </c>
      <c r="C96" s="8" t="s">
        <v>129</v>
      </c>
      <c r="D96" s="13" t="s">
        <v>62</v>
      </c>
      <c r="E96" s="14" t="s">
        <v>229</v>
      </c>
      <c r="F96" s="14"/>
      <c r="G96" s="15">
        <f>G97</f>
        <v>210000</v>
      </c>
      <c r="H96" s="15">
        <f>H97</f>
        <v>0</v>
      </c>
      <c r="I96" s="54">
        <f t="shared" si="4"/>
        <v>0</v>
      </c>
    </row>
    <row r="97" spans="2:9" ht="26.25" customHeight="1">
      <c r="B97" s="47">
        <v>88</v>
      </c>
      <c r="C97" s="8" t="s">
        <v>89</v>
      </c>
      <c r="D97" s="13" t="s">
        <v>62</v>
      </c>
      <c r="E97" s="14" t="s">
        <v>229</v>
      </c>
      <c r="F97" s="14" t="s">
        <v>90</v>
      </c>
      <c r="G97" s="15">
        <v>210000</v>
      </c>
      <c r="H97" s="15">
        <v>0</v>
      </c>
      <c r="I97" s="54">
        <f t="shared" si="4"/>
        <v>0</v>
      </c>
    </row>
    <row r="98" spans="2:9" ht="18" customHeight="1">
      <c r="B98" s="47">
        <v>89</v>
      </c>
      <c r="C98" s="39" t="s">
        <v>130</v>
      </c>
      <c r="D98" s="33" t="s">
        <v>63</v>
      </c>
      <c r="E98" s="34"/>
      <c r="F98" s="34"/>
      <c r="G98" s="35">
        <f>G99+G107</f>
        <v>4159184</v>
      </c>
      <c r="H98" s="35">
        <f>H99+H107</f>
        <v>839265</v>
      </c>
      <c r="I98" s="44">
        <f t="shared" si="4"/>
        <v>20.178597532592931</v>
      </c>
    </row>
    <row r="99" spans="2:9" ht="28.5" customHeight="1">
      <c r="B99" s="47">
        <v>90</v>
      </c>
      <c r="C99" s="21" t="s">
        <v>154</v>
      </c>
      <c r="D99" s="13" t="s">
        <v>63</v>
      </c>
      <c r="E99" s="14" t="s">
        <v>230</v>
      </c>
      <c r="F99" s="14"/>
      <c r="G99" s="15">
        <f>G100</f>
        <v>3959184</v>
      </c>
      <c r="H99" s="15">
        <f>H100</f>
        <v>814265</v>
      </c>
      <c r="I99" s="54">
        <f t="shared" si="4"/>
        <v>20.566485417197079</v>
      </c>
    </row>
    <row r="100" spans="2:9" ht="18" customHeight="1">
      <c r="B100" s="47">
        <v>91</v>
      </c>
      <c r="C100" s="8" t="s">
        <v>133</v>
      </c>
      <c r="D100" s="13" t="s">
        <v>63</v>
      </c>
      <c r="E100" s="14" t="s">
        <v>231</v>
      </c>
      <c r="F100" s="14"/>
      <c r="G100" s="15">
        <f>G101+G104+G105</f>
        <v>3959184</v>
      </c>
      <c r="H100" s="15">
        <f>H101+H104+H105</f>
        <v>814265</v>
      </c>
      <c r="I100" s="54">
        <f t="shared" si="4"/>
        <v>20.566485417197079</v>
      </c>
    </row>
    <row r="101" spans="2:9" ht="42.75" customHeight="1">
      <c r="B101" s="47">
        <v>92</v>
      </c>
      <c r="C101" s="8" t="s">
        <v>134</v>
      </c>
      <c r="D101" s="13" t="s">
        <v>63</v>
      </c>
      <c r="E101" s="14" t="s">
        <v>232</v>
      </c>
      <c r="F101" s="14"/>
      <c r="G101" s="15">
        <f>G102</f>
        <v>3959184</v>
      </c>
      <c r="H101" s="15">
        <f>H102+H106</f>
        <v>814265</v>
      </c>
      <c r="I101" s="54">
        <f t="shared" si="4"/>
        <v>20.566485417197079</v>
      </c>
    </row>
    <row r="102" spans="2:9" ht="18" customHeight="1">
      <c r="B102" s="47">
        <v>93</v>
      </c>
      <c r="C102" s="8" t="s">
        <v>131</v>
      </c>
      <c r="D102" s="13" t="s">
        <v>63</v>
      </c>
      <c r="E102" s="14" t="s">
        <v>232</v>
      </c>
      <c r="F102" s="14" t="s">
        <v>132</v>
      </c>
      <c r="G102" s="15">
        <f>G103+G106</f>
        <v>3959184</v>
      </c>
      <c r="H102" s="15">
        <f>H103+H106</f>
        <v>814265</v>
      </c>
      <c r="I102" s="54">
        <f t="shared" si="4"/>
        <v>20.566485417197079</v>
      </c>
    </row>
    <row r="103" spans="2:9" ht="44.25" customHeight="1">
      <c r="B103" s="47">
        <v>94</v>
      </c>
      <c r="C103" s="8" t="s">
        <v>141</v>
      </c>
      <c r="D103" s="13" t="s">
        <v>63</v>
      </c>
      <c r="E103" s="14" t="s">
        <v>232</v>
      </c>
      <c r="F103" s="14" t="s">
        <v>142</v>
      </c>
      <c r="G103" s="15">
        <v>3939184</v>
      </c>
      <c r="H103" s="15">
        <v>814265</v>
      </c>
      <c r="I103" s="54">
        <f t="shared" si="4"/>
        <v>20.670905446407176</v>
      </c>
    </row>
    <row r="104" spans="2:9" ht="22.5" customHeight="1">
      <c r="B104" s="47">
        <v>95</v>
      </c>
      <c r="C104" s="8" t="s">
        <v>170</v>
      </c>
      <c r="D104" s="13" t="s">
        <v>63</v>
      </c>
      <c r="E104" s="14" t="s">
        <v>233</v>
      </c>
      <c r="F104" s="14" t="s">
        <v>142</v>
      </c>
      <c r="G104" s="15">
        <v>0</v>
      </c>
      <c r="H104" s="15">
        <v>0</v>
      </c>
      <c r="I104" s="54" t="e">
        <f t="shared" si="4"/>
        <v>#DIV/0!</v>
      </c>
    </row>
    <row r="105" spans="2:9" ht="22.5" customHeight="1">
      <c r="B105" s="47">
        <v>96</v>
      </c>
      <c r="C105" s="8" t="s">
        <v>172</v>
      </c>
      <c r="D105" s="13" t="s">
        <v>63</v>
      </c>
      <c r="E105" s="14" t="s">
        <v>234</v>
      </c>
      <c r="F105" s="14" t="s">
        <v>142</v>
      </c>
      <c r="G105" s="15">
        <v>0</v>
      </c>
      <c r="H105" s="15">
        <v>0</v>
      </c>
      <c r="I105" s="54" t="e">
        <f t="shared" si="4"/>
        <v>#DIV/0!</v>
      </c>
    </row>
    <row r="106" spans="2:9" ht="18" customHeight="1">
      <c r="B106" s="47">
        <v>97</v>
      </c>
      <c r="C106" s="8" t="s">
        <v>143</v>
      </c>
      <c r="D106" s="13" t="s">
        <v>63</v>
      </c>
      <c r="E106" s="14" t="s">
        <v>232</v>
      </c>
      <c r="F106" s="14" t="s">
        <v>144</v>
      </c>
      <c r="G106" s="15">
        <v>20000</v>
      </c>
      <c r="H106" s="15">
        <v>0</v>
      </c>
      <c r="I106" s="54">
        <f t="shared" si="4"/>
        <v>0</v>
      </c>
    </row>
    <row r="107" spans="2:9" ht="18" customHeight="1">
      <c r="B107" s="47">
        <v>98</v>
      </c>
      <c r="C107" s="8" t="s">
        <v>220</v>
      </c>
      <c r="D107" s="13" t="s">
        <v>63</v>
      </c>
      <c r="E107" s="14" t="s">
        <v>235</v>
      </c>
      <c r="F107" s="14" t="s">
        <v>146</v>
      </c>
      <c r="G107" s="15">
        <v>200000</v>
      </c>
      <c r="H107" s="15">
        <v>25000</v>
      </c>
      <c r="I107" s="54">
        <f t="shared" si="4"/>
        <v>12.5</v>
      </c>
    </row>
    <row r="108" spans="2:9" ht="18" customHeight="1">
      <c r="B108" s="47">
        <v>99</v>
      </c>
      <c r="C108" s="39" t="s">
        <v>135</v>
      </c>
      <c r="D108" s="33" t="s">
        <v>136</v>
      </c>
      <c r="E108" s="34"/>
      <c r="F108" s="34"/>
      <c r="G108" s="35">
        <f t="shared" ref="G108:H110" si="5">G109</f>
        <v>130000</v>
      </c>
      <c r="H108" s="35">
        <f t="shared" si="5"/>
        <v>0</v>
      </c>
      <c r="I108" s="44">
        <f t="shared" si="4"/>
        <v>0</v>
      </c>
    </row>
    <row r="109" spans="2:9" ht="18" customHeight="1">
      <c r="B109" s="47">
        <v>100</v>
      </c>
      <c r="C109" s="8" t="s">
        <v>83</v>
      </c>
      <c r="D109" s="13" t="s">
        <v>72</v>
      </c>
      <c r="E109" s="14"/>
      <c r="F109" s="14"/>
      <c r="G109" s="15">
        <f t="shared" si="5"/>
        <v>130000</v>
      </c>
      <c r="H109" s="15">
        <f t="shared" si="5"/>
        <v>0</v>
      </c>
      <c r="I109" s="54">
        <f t="shared" si="4"/>
        <v>0</v>
      </c>
    </row>
    <row r="110" spans="2:9" ht="27" customHeight="1">
      <c r="B110" s="47">
        <v>101</v>
      </c>
      <c r="C110" s="21" t="s">
        <v>153</v>
      </c>
      <c r="D110" s="13" t="s">
        <v>72</v>
      </c>
      <c r="E110" s="14" t="s">
        <v>230</v>
      </c>
      <c r="F110" s="14"/>
      <c r="G110" s="15">
        <f t="shared" si="5"/>
        <v>130000</v>
      </c>
      <c r="H110" s="15">
        <f t="shared" si="5"/>
        <v>0</v>
      </c>
      <c r="I110" s="54">
        <f t="shared" si="4"/>
        <v>0</v>
      </c>
    </row>
    <row r="111" spans="2:9" ht="27.75" customHeight="1">
      <c r="B111" s="47">
        <v>102</v>
      </c>
      <c r="C111" s="8" t="s">
        <v>137</v>
      </c>
      <c r="D111" s="13" t="s">
        <v>72</v>
      </c>
      <c r="E111" s="14" t="s">
        <v>236</v>
      </c>
      <c r="F111" s="14"/>
      <c r="G111" s="15">
        <f>G112+G113</f>
        <v>130000</v>
      </c>
      <c r="H111" s="15">
        <f>H112+H113</f>
        <v>0</v>
      </c>
      <c r="I111" s="54">
        <f t="shared" si="4"/>
        <v>0</v>
      </c>
    </row>
    <row r="112" spans="2:9" ht="28.5" customHeight="1">
      <c r="B112" s="47">
        <v>103</v>
      </c>
      <c r="C112" s="8" t="s">
        <v>89</v>
      </c>
      <c r="D112" s="13" t="s">
        <v>72</v>
      </c>
      <c r="E112" s="14" t="s">
        <v>237</v>
      </c>
      <c r="F112" s="14" t="s">
        <v>90</v>
      </c>
      <c r="G112" s="15">
        <v>30000</v>
      </c>
      <c r="H112" s="15">
        <v>0</v>
      </c>
      <c r="I112" s="54">
        <f t="shared" si="4"/>
        <v>0</v>
      </c>
    </row>
    <row r="113" spans="2:9" ht="18" customHeight="1">
      <c r="B113" s="47">
        <v>104</v>
      </c>
      <c r="C113" s="8" t="s">
        <v>149</v>
      </c>
      <c r="D113" s="13" t="s">
        <v>72</v>
      </c>
      <c r="E113" s="14" t="s">
        <v>237</v>
      </c>
      <c r="F113" s="14" t="s">
        <v>146</v>
      </c>
      <c r="G113" s="15">
        <v>100000</v>
      </c>
      <c r="H113" s="15">
        <v>0</v>
      </c>
      <c r="I113" s="54">
        <f t="shared" si="4"/>
        <v>0</v>
      </c>
    </row>
    <row r="114" spans="2:9" ht="15.75">
      <c r="B114" s="47"/>
      <c r="C114" s="21"/>
      <c r="D114" s="13"/>
      <c r="E114" s="14"/>
      <c r="F114" s="14"/>
      <c r="G114" s="15"/>
      <c r="H114" s="15"/>
      <c r="I114" s="54" t="e">
        <f t="shared" si="4"/>
        <v>#DIV/0!</v>
      </c>
    </row>
    <row r="115" spans="2:9" ht="15.75">
      <c r="B115" s="12"/>
      <c r="C115" s="6" t="s">
        <v>70</v>
      </c>
      <c r="D115" s="6"/>
      <c r="E115" s="6"/>
      <c r="F115" s="7"/>
      <c r="G115" s="15">
        <f>G108+G98+G73+G65+G52+G47+G9</f>
        <v>17137570.969999999</v>
      </c>
      <c r="H115" s="15">
        <f>H108+H98+H73+H65+H52+H47+H9</f>
        <v>4071211.7600000002</v>
      </c>
      <c r="I115" s="44">
        <f t="shared" si="4"/>
        <v>23.756060687519945</v>
      </c>
    </row>
  </sheetData>
  <mergeCells count="6">
    <mergeCell ref="E7:F7"/>
    <mergeCell ref="E1:I1"/>
    <mergeCell ref="E2:I2"/>
    <mergeCell ref="E3:I3"/>
    <mergeCell ref="E4:I4"/>
    <mergeCell ref="B6:I6"/>
  </mergeCells>
  <pageMargins left="0.7" right="0.7" top="0.75" bottom="0.75" header="0.3" footer="0.3"/>
  <pageSetup paperSize="9" scale="9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прил.1</vt:lpstr>
      <vt:lpstr>прил.2</vt:lpstr>
      <vt:lpstr>прил.3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ххх</cp:lastModifiedBy>
  <cp:lastPrinted>2016-04-27T06:56:48Z</cp:lastPrinted>
  <dcterms:created xsi:type="dcterms:W3CDTF">2013-10-30T01:31:05Z</dcterms:created>
  <dcterms:modified xsi:type="dcterms:W3CDTF">2016-05-05T09:11:42Z</dcterms:modified>
</cp:coreProperties>
</file>